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rr\Documents\"/>
    </mc:Choice>
  </mc:AlternateContent>
  <xr:revisionPtr revIDLastSave="0" documentId="8_{986299F5-D7A9-4680-A504-8409C1E74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ction" sheetId="10" r:id="rId1"/>
    <sheet name="Wolf2021FFProjections" sheetId="1" r:id="rId2"/>
    <sheet name="Team Stats" sheetId="2" r:id="rId3"/>
    <sheet name="QB Rankings Compare" sheetId="8" r:id="rId4"/>
    <sheet name="RB Rankings Compare" sheetId="5" r:id="rId5"/>
    <sheet name="WR Rankings Compare" sheetId="7" r:id="rId6"/>
    <sheet name="TE Rankings Compare" sheetId="6" r:id="rId7"/>
    <sheet name="2021 Data" sheetId="9" r:id="rId8"/>
    <sheet name="2020 Data" sheetId="3" r:id="rId9"/>
  </sheets>
  <definedNames>
    <definedName name="_xlnm._FilterDatabase" localSheetId="8" hidden="1">'2020 Data'!$A$1:$AB$33</definedName>
    <definedName name="_xlnm._FilterDatabase" localSheetId="0" hidden="1">Auction!$A$2:$G$154</definedName>
    <definedName name="_xlnm._FilterDatabase" localSheetId="3" hidden="1">'QB Rankings Compare'!#REF!</definedName>
    <definedName name="_xlnm._FilterDatabase" localSheetId="4" hidden="1">'RB Rankings Compare'!$A$1:$G$94</definedName>
    <definedName name="_xlnm._FilterDatabase" localSheetId="6" hidden="1">'TE Rankings Compare'!$A$1:$I$38</definedName>
    <definedName name="_xlnm._FilterDatabase" localSheetId="2" hidden="1">'Team Stats'!$A$1:$M$33</definedName>
    <definedName name="_xlnm._FilterDatabase" localSheetId="1" hidden="1">Wolf2021FFProjections!$A$1:$Z$353</definedName>
    <definedName name="_xlnm._FilterDatabase" localSheetId="5" hidden="1">'WR Rankings Compare'!$A$1:$I$117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0" l="1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D66" i="5" l="1"/>
  <c r="D54" i="5"/>
  <c r="D55" i="5"/>
  <c r="D56" i="5"/>
  <c r="D57" i="5"/>
  <c r="D58" i="5"/>
  <c r="D59" i="5"/>
  <c r="D60" i="5"/>
  <c r="D61" i="5"/>
  <c r="D62" i="5"/>
  <c r="D63" i="5"/>
  <c r="D64" i="5"/>
  <c r="D65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D13" i="6" l="1"/>
  <c r="E13" i="6" s="1"/>
  <c r="D117" i="7"/>
  <c r="E117" i="7" s="1"/>
  <c r="D17" i="5"/>
  <c r="E17" i="5" s="1"/>
  <c r="E94" i="5"/>
  <c r="D39" i="8"/>
  <c r="G39" i="8" s="1"/>
  <c r="D40" i="8"/>
  <c r="E40" i="8" s="1"/>
  <c r="D2" i="6"/>
  <c r="E2" i="6" s="1"/>
  <c r="D3" i="6"/>
  <c r="F3" i="6" s="1"/>
  <c r="D4" i="6"/>
  <c r="E4" i="6" s="1"/>
  <c r="D5" i="6"/>
  <c r="E5" i="6" s="1"/>
  <c r="D6" i="6"/>
  <c r="E6" i="6" s="1"/>
  <c r="D7" i="6"/>
  <c r="F7" i="6" s="1"/>
  <c r="D8" i="6"/>
  <c r="E8" i="6" s="1"/>
  <c r="D9" i="6"/>
  <c r="E9" i="6" s="1"/>
  <c r="D10" i="6"/>
  <c r="E10" i="6" s="1"/>
  <c r="D11" i="6"/>
  <c r="F11" i="6" s="1"/>
  <c r="D12" i="6"/>
  <c r="E12" i="6" s="1"/>
  <c r="D14" i="6"/>
  <c r="E14" i="6" s="1"/>
  <c r="D15" i="6"/>
  <c r="F15" i="6" s="1"/>
  <c r="D16" i="6"/>
  <c r="E16" i="6" s="1"/>
  <c r="D17" i="6"/>
  <c r="E17" i="6" s="1"/>
  <c r="D18" i="6"/>
  <c r="E18" i="6" s="1"/>
  <c r="D19" i="6"/>
  <c r="F19" i="6" s="1"/>
  <c r="D20" i="6"/>
  <c r="E20" i="6" s="1"/>
  <c r="D21" i="6"/>
  <c r="E21" i="6" s="1"/>
  <c r="D22" i="6"/>
  <c r="E22" i="6" s="1"/>
  <c r="D23" i="6"/>
  <c r="F23" i="6" s="1"/>
  <c r="D24" i="6"/>
  <c r="E24" i="6" s="1"/>
  <c r="D25" i="6"/>
  <c r="E25" i="6" s="1"/>
  <c r="D26" i="6"/>
  <c r="E26" i="6" s="1"/>
  <c r="D27" i="6"/>
  <c r="F27" i="6" s="1"/>
  <c r="D28" i="6"/>
  <c r="E28" i="6" s="1"/>
  <c r="D29" i="6"/>
  <c r="E29" i="6" s="1"/>
  <c r="D30" i="6"/>
  <c r="E30" i="6" s="1"/>
  <c r="D31" i="6"/>
  <c r="F31" i="6" s="1"/>
  <c r="D32" i="6"/>
  <c r="E32" i="6" s="1"/>
  <c r="D33" i="6"/>
  <c r="E33" i="6" s="1"/>
  <c r="D34" i="6"/>
  <c r="E34" i="6" s="1"/>
  <c r="D35" i="6"/>
  <c r="F35" i="6" s="1"/>
  <c r="D36" i="6"/>
  <c r="E36" i="6" s="1"/>
  <c r="D37" i="6"/>
  <c r="E37" i="6" s="1"/>
  <c r="D38" i="6"/>
  <c r="E38" i="6" s="1"/>
  <c r="D2" i="7"/>
  <c r="E2" i="7" s="1"/>
  <c r="D3" i="7"/>
  <c r="D4" i="7"/>
  <c r="E4" i="7" s="1"/>
  <c r="D5" i="7"/>
  <c r="E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F12" i="7" s="1"/>
  <c r="D13" i="7"/>
  <c r="E13" i="7" s="1"/>
  <c r="D14" i="7"/>
  <c r="E14" i="7" s="1"/>
  <c r="D15" i="7"/>
  <c r="E15" i="7" s="1"/>
  <c r="D16" i="7"/>
  <c r="F16" i="7" s="1"/>
  <c r="D17" i="7"/>
  <c r="E17" i="7" s="1"/>
  <c r="D18" i="7"/>
  <c r="E18" i="7" s="1"/>
  <c r="D19" i="7"/>
  <c r="G19" i="7" s="1"/>
  <c r="D20" i="7"/>
  <c r="G20" i="7" s="1"/>
  <c r="D21" i="7"/>
  <c r="E21" i="7" s="1"/>
  <c r="D22" i="7"/>
  <c r="F22" i="7" s="1"/>
  <c r="D23" i="7"/>
  <c r="G23" i="7" s="1"/>
  <c r="D24" i="7"/>
  <c r="E24" i="7" s="1"/>
  <c r="D25" i="7"/>
  <c r="E25" i="7" s="1"/>
  <c r="D26" i="7"/>
  <c r="F26" i="7" s="1"/>
  <c r="D27" i="7"/>
  <c r="G27" i="7" s="1"/>
  <c r="D28" i="7"/>
  <c r="F28" i="7" s="1"/>
  <c r="D29" i="7"/>
  <c r="E29" i="7" s="1"/>
  <c r="D30" i="7"/>
  <c r="F30" i="7" s="1"/>
  <c r="D31" i="7"/>
  <c r="G31" i="7" s="1"/>
  <c r="D32" i="7"/>
  <c r="F32" i="7" s="1"/>
  <c r="D33" i="7"/>
  <c r="E33" i="7" s="1"/>
  <c r="D34" i="7"/>
  <c r="F34" i="7" s="1"/>
  <c r="D35" i="7"/>
  <c r="G35" i="7" s="1"/>
  <c r="D36" i="7"/>
  <c r="G36" i="7" s="1"/>
  <c r="D37" i="7"/>
  <c r="E37" i="7" s="1"/>
  <c r="D38" i="7"/>
  <c r="F38" i="7" s="1"/>
  <c r="D39" i="7"/>
  <c r="G39" i="7" s="1"/>
  <c r="D40" i="7"/>
  <c r="E40" i="7" s="1"/>
  <c r="D41" i="7"/>
  <c r="E41" i="7" s="1"/>
  <c r="D42" i="7"/>
  <c r="F42" i="7" s="1"/>
  <c r="D43" i="7"/>
  <c r="G43" i="7" s="1"/>
  <c r="D44" i="7"/>
  <c r="F44" i="7" s="1"/>
  <c r="D45" i="7"/>
  <c r="E45" i="7" s="1"/>
  <c r="F45" i="7"/>
  <c r="D46" i="7"/>
  <c r="F46" i="7" s="1"/>
  <c r="D47" i="7"/>
  <c r="G47" i="7" s="1"/>
  <c r="D48" i="7"/>
  <c r="E48" i="7" s="1"/>
  <c r="D49" i="7"/>
  <c r="E49" i="7" s="1"/>
  <c r="D50" i="7"/>
  <c r="F50" i="7" s="1"/>
  <c r="D51" i="7"/>
  <c r="G51" i="7" s="1"/>
  <c r="D52" i="7"/>
  <c r="G52" i="7" s="1"/>
  <c r="D53" i="7"/>
  <c r="E53" i="7" s="1"/>
  <c r="D54" i="7"/>
  <c r="F54" i="7" s="1"/>
  <c r="D55" i="7"/>
  <c r="G55" i="7" s="1"/>
  <c r="D56" i="7"/>
  <c r="E56" i="7" s="1"/>
  <c r="D57" i="7"/>
  <c r="E57" i="7" s="1"/>
  <c r="D58" i="7"/>
  <c r="F58" i="7" s="1"/>
  <c r="D59" i="7"/>
  <c r="G59" i="7" s="1"/>
  <c r="D60" i="7"/>
  <c r="F60" i="7" s="1"/>
  <c r="D61" i="7"/>
  <c r="E61" i="7" s="1"/>
  <c r="D62" i="7"/>
  <c r="F62" i="7" s="1"/>
  <c r="D63" i="7"/>
  <c r="G63" i="7" s="1"/>
  <c r="D64" i="7"/>
  <c r="G64" i="7" s="1"/>
  <c r="D65" i="7"/>
  <c r="E65" i="7" s="1"/>
  <c r="D66" i="7"/>
  <c r="F66" i="7" s="1"/>
  <c r="D67" i="7"/>
  <c r="G67" i="7" s="1"/>
  <c r="D68" i="7"/>
  <c r="G68" i="7" s="1"/>
  <c r="D69" i="7"/>
  <c r="E69" i="7" s="1"/>
  <c r="D70" i="7"/>
  <c r="F70" i="7" s="1"/>
  <c r="D71" i="7"/>
  <c r="G71" i="7" s="1"/>
  <c r="D72" i="7"/>
  <c r="E72" i="7" s="1"/>
  <c r="D73" i="7"/>
  <c r="E73" i="7" s="1"/>
  <c r="D74" i="7"/>
  <c r="F74" i="7" s="1"/>
  <c r="D75" i="7"/>
  <c r="G75" i="7" s="1"/>
  <c r="D76" i="7"/>
  <c r="F76" i="7" s="1"/>
  <c r="D77" i="7"/>
  <c r="E77" i="7" s="1"/>
  <c r="D78" i="7"/>
  <c r="F78" i="7" s="1"/>
  <c r="D79" i="7"/>
  <c r="G79" i="7" s="1"/>
  <c r="D80" i="7"/>
  <c r="E80" i="7" s="1"/>
  <c r="D81" i="7"/>
  <c r="E81" i="7" s="1"/>
  <c r="D82" i="7"/>
  <c r="F82" i="7" s="1"/>
  <c r="D83" i="7"/>
  <c r="G83" i="7" s="1"/>
  <c r="D84" i="7"/>
  <c r="G84" i="7" s="1"/>
  <c r="D85" i="7"/>
  <c r="E85" i="7" s="1"/>
  <c r="D86" i="7"/>
  <c r="F86" i="7" s="1"/>
  <c r="D87" i="7"/>
  <c r="G87" i="7" s="1"/>
  <c r="D88" i="7"/>
  <c r="E88" i="7" s="1"/>
  <c r="D89" i="7"/>
  <c r="E89" i="7" s="1"/>
  <c r="D90" i="7"/>
  <c r="F90" i="7" s="1"/>
  <c r="D91" i="7"/>
  <c r="G91" i="7" s="1"/>
  <c r="D92" i="7"/>
  <c r="F92" i="7" s="1"/>
  <c r="D93" i="7"/>
  <c r="E93" i="7" s="1"/>
  <c r="D94" i="7"/>
  <c r="F94" i="7" s="1"/>
  <c r="D95" i="7"/>
  <c r="G95" i="7" s="1"/>
  <c r="D96" i="7"/>
  <c r="E96" i="7" s="1"/>
  <c r="D97" i="7"/>
  <c r="E97" i="7" s="1"/>
  <c r="D98" i="7"/>
  <c r="F98" i="7" s="1"/>
  <c r="D99" i="7"/>
  <c r="G99" i="7" s="1"/>
  <c r="D100" i="7"/>
  <c r="G100" i="7" s="1"/>
  <c r="D101" i="7"/>
  <c r="E101" i="7" s="1"/>
  <c r="D102" i="7"/>
  <c r="F102" i="7" s="1"/>
  <c r="D103" i="7"/>
  <c r="G103" i="7" s="1"/>
  <c r="D104" i="7"/>
  <c r="E104" i="7" s="1"/>
  <c r="D105" i="7"/>
  <c r="E105" i="7" s="1"/>
  <c r="D106" i="7"/>
  <c r="F106" i="7" s="1"/>
  <c r="D107" i="7"/>
  <c r="G107" i="7" s="1"/>
  <c r="D108" i="7"/>
  <c r="F108" i="7" s="1"/>
  <c r="D109" i="7"/>
  <c r="E109" i="7" s="1"/>
  <c r="D110" i="7"/>
  <c r="G110" i="7" s="1"/>
  <c r="D111" i="7"/>
  <c r="F111" i="7" s="1"/>
  <c r="D112" i="7"/>
  <c r="F112" i="7" s="1"/>
  <c r="D113" i="7"/>
  <c r="E113" i="7" s="1"/>
  <c r="D114" i="7"/>
  <c r="G114" i="7" s="1"/>
  <c r="D115" i="7"/>
  <c r="F115" i="7" s="1"/>
  <c r="D116" i="7"/>
  <c r="E116" i="7" s="1"/>
  <c r="D2" i="5"/>
  <c r="E2" i="5" s="1"/>
  <c r="D3" i="5"/>
  <c r="F3" i="5" s="1"/>
  <c r="D4" i="5"/>
  <c r="E4" i="5" s="1"/>
  <c r="D5" i="5"/>
  <c r="E5" i="5" s="1"/>
  <c r="D6" i="5"/>
  <c r="E6" i="5" s="1"/>
  <c r="D7" i="5"/>
  <c r="F7" i="5" s="1"/>
  <c r="D8" i="5"/>
  <c r="E8" i="5" s="1"/>
  <c r="D9" i="5"/>
  <c r="E9" i="5" s="1"/>
  <c r="D10" i="5"/>
  <c r="E10" i="5" s="1"/>
  <c r="D11" i="5"/>
  <c r="F11" i="5" s="1"/>
  <c r="D12" i="5"/>
  <c r="E12" i="5" s="1"/>
  <c r="D13" i="5"/>
  <c r="E13" i="5" s="1"/>
  <c r="D14" i="5"/>
  <c r="E14" i="5" s="1"/>
  <c r="D15" i="5"/>
  <c r="F15" i="5" s="1"/>
  <c r="D16" i="5"/>
  <c r="E16" i="5" s="1"/>
  <c r="D18" i="5"/>
  <c r="E18" i="5" s="1"/>
  <c r="D19" i="5"/>
  <c r="F19" i="5" s="1"/>
  <c r="D20" i="5"/>
  <c r="E20" i="5" s="1"/>
  <c r="D21" i="5"/>
  <c r="E21" i="5" s="1"/>
  <c r="D22" i="5"/>
  <c r="E22" i="5" s="1"/>
  <c r="D23" i="5"/>
  <c r="F23" i="5" s="1"/>
  <c r="D24" i="5"/>
  <c r="E24" i="5" s="1"/>
  <c r="D25" i="5"/>
  <c r="E25" i="5" s="1"/>
  <c r="D26" i="5"/>
  <c r="E26" i="5" s="1"/>
  <c r="D27" i="5"/>
  <c r="F27" i="5" s="1"/>
  <c r="D28" i="5"/>
  <c r="E28" i="5" s="1"/>
  <c r="D29" i="5"/>
  <c r="E29" i="5" s="1"/>
  <c r="D30" i="5"/>
  <c r="E30" i="5" s="1"/>
  <c r="D31" i="5"/>
  <c r="F31" i="5" s="1"/>
  <c r="D32" i="5"/>
  <c r="E32" i="5" s="1"/>
  <c r="D33" i="5"/>
  <c r="E33" i="5" s="1"/>
  <c r="D34" i="5"/>
  <c r="E34" i="5" s="1"/>
  <c r="D35" i="5"/>
  <c r="F35" i="5" s="1"/>
  <c r="D36" i="5"/>
  <c r="D37" i="5"/>
  <c r="E37" i="5" s="1"/>
  <c r="D38" i="5"/>
  <c r="E38" i="5" s="1"/>
  <c r="D39" i="5"/>
  <c r="F39" i="5" s="1"/>
  <c r="D40" i="5"/>
  <c r="D41" i="5"/>
  <c r="E41" i="5" s="1"/>
  <c r="D42" i="5"/>
  <c r="E42" i="5" s="1"/>
  <c r="D43" i="5"/>
  <c r="F43" i="5" s="1"/>
  <c r="D44" i="5"/>
  <c r="D45" i="5"/>
  <c r="E45" i="5" s="1"/>
  <c r="D46" i="5"/>
  <c r="E46" i="5" s="1"/>
  <c r="D47" i="5"/>
  <c r="F47" i="5" s="1"/>
  <c r="D48" i="5"/>
  <c r="D49" i="5"/>
  <c r="E49" i="5" s="1"/>
  <c r="D50" i="5"/>
  <c r="E50" i="5" s="1"/>
  <c r="D51" i="5"/>
  <c r="F51" i="5" s="1"/>
  <c r="D52" i="5"/>
  <c r="D53" i="5"/>
  <c r="E53" i="5" s="1"/>
  <c r="E54" i="5"/>
  <c r="F55" i="5"/>
  <c r="E57" i="5"/>
  <c r="E58" i="5"/>
  <c r="G59" i="5"/>
  <c r="E61" i="5"/>
  <c r="E62" i="5"/>
  <c r="F63" i="5"/>
  <c r="F65" i="5"/>
  <c r="E66" i="5"/>
  <c r="F67" i="5"/>
  <c r="F69" i="5"/>
  <c r="E70" i="5"/>
  <c r="G71" i="5"/>
  <c r="F73" i="5"/>
  <c r="E74" i="5"/>
  <c r="F75" i="5"/>
  <c r="F77" i="5"/>
  <c r="E78" i="5"/>
  <c r="F79" i="5"/>
  <c r="F81" i="5"/>
  <c r="E82" i="5"/>
  <c r="F83" i="5"/>
  <c r="F85" i="5"/>
  <c r="E86" i="5"/>
  <c r="F87" i="5"/>
  <c r="F89" i="5"/>
  <c r="E90" i="5"/>
  <c r="G91" i="5"/>
  <c r="F93" i="5"/>
  <c r="D2" i="8"/>
  <c r="E2" i="8" s="1"/>
  <c r="D3" i="8"/>
  <c r="F3" i="8" s="1"/>
  <c r="D4" i="8"/>
  <c r="E4" i="8" s="1"/>
  <c r="D5" i="8"/>
  <c r="E5" i="8" s="1"/>
  <c r="D6" i="8"/>
  <c r="E6" i="8" s="1"/>
  <c r="D7" i="8"/>
  <c r="F7" i="8" s="1"/>
  <c r="D8" i="8"/>
  <c r="E8" i="8" s="1"/>
  <c r="D9" i="8"/>
  <c r="E9" i="8" s="1"/>
  <c r="D10" i="8"/>
  <c r="E10" i="8" s="1"/>
  <c r="D11" i="8"/>
  <c r="F11" i="8" s="1"/>
  <c r="D12" i="8"/>
  <c r="E12" i="8" s="1"/>
  <c r="D13" i="8"/>
  <c r="E13" i="8" s="1"/>
  <c r="D14" i="8"/>
  <c r="E14" i="8" s="1"/>
  <c r="D15" i="8"/>
  <c r="F15" i="8" s="1"/>
  <c r="D16" i="8"/>
  <c r="E16" i="8" s="1"/>
  <c r="D17" i="8"/>
  <c r="E17" i="8" s="1"/>
  <c r="D18" i="8"/>
  <c r="E18" i="8" s="1"/>
  <c r="D19" i="8"/>
  <c r="F19" i="8" s="1"/>
  <c r="D20" i="8"/>
  <c r="E20" i="8" s="1"/>
  <c r="D21" i="8"/>
  <c r="E21" i="8" s="1"/>
  <c r="D22" i="8"/>
  <c r="E22" i="8" s="1"/>
  <c r="D23" i="8"/>
  <c r="F23" i="8" s="1"/>
  <c r="D24" i="8"/>
  <c r="E24" i="8" s="1"/>
  <c r="D25" i="8"/>
  <c r="E25" i="8" s="1"/>
  <c r="D26" i="8"/>
  <c r="E26" i="8" s="1"/>
  <c r="D27" i="8"/>
  <c r="F27" i="8" s="1"/>
  <c r="D28" i="8"/>
  <c r="E28" i="8" s="1"/>
  <c r="D29" i="8"/>
  <c r="E29" i="8" s="1"/>
  <c r="D30" i="8"/>
  <c r="E30" i="8" s="1"/>
  <c r="D31" i="8"/>
  <c r="F31" i="8" s="1"/>
  <c r="D32" i="8"/>
  <c r="E32" i="8" s="1"/>
  <c r="D33" i="8"/>
  <c r="E33" i="8" s="1"/>
  <c r="D34" i="8"/>
  <c r="E34" i="8" s="1"/>
  <c r="D35" i="8"/>
  <c r="F35" i="8" s="1"/>
  <c r="D36" i="8"/>
  <c r="E36" i="8" s="1"/>
  <c r="D37" i="8"/>
  <c r="E37" i="8" s="1"/>
  <c r="D38" i="8"/>
  <c r="E38" i="8" s="1"/>
  <c r="B2" i="2"/>
  <c r="D2" i="2"/>
  <c r="C2" i="2" s="1"/>
  <c r="E2" i="2"/>
  <c r="M2" i="2" s="1"/>
  <c r="F2" i="2"/>
  <c r="H2" i="2"/>
  <c r="I2" i="2"/>
  <c r="J2" i="2"/>
  <c r="B3" i="2"/>
  <c r="D3" i="2"/>
  <c r="C3" i="2" s="1"/>
  <c r="E3" i="2"/>
  <c r="F3" i="2"/>
  <c r="H3" i="2"/>
  <c r="I3" i="2"/>
  <c r="B4" i="2"/>
  <c r="D4" i="2"/>
  <c r="E4" i="2"/>
  <c r="F4" i="2"/>
  <c r="H4" i="2"/>
  <c r="I4" i="2"/>
  <c r="M4" i="2" s="1"/>
  <c r="B5" i="2"/>
  <c r="D5" i="2"/>
  <c r="E5" i="2"/>
  <c r="F5" i="2"/>
  <c r="H5" i="2"/>
  <c r="I5" i="2"/>
  <c r="L5" i="2"/>
  <c r="B6" i="2"/>
  <c r="J6" i="2" s="1"/>
  <c r="D6" i="2"/>
  <c r="E6" i="2"/>
  <c r="F6" i="2"/>
  <c r="H6" i="2"/>
  <c r="I6" i="2"/>
  <c r="M6" i="2"/>
  <c r="B7" i="2"/>
  <c r="D7" i="2"/>
  <c r="C7" i="2" s="1"/>
  <c r="E7" i="2"/>
  <c r="F7" i="2"/>
  <c r="H7" i="2"/>
  <c r="G7" i="2" s="1"/>
  <c r="I7" i="2"/>
  <c r="M7" i="2" s="1"/>
  <c r="B8" i="2"/>
  <c r="D8" i="2"/>
  <c r="E8" i="2"/>
  <c r="M8" i="2" s="1"/>
  <c r="F8" i="2"/>
  <c r="H8" i="2"/>
  <c r="I8" i="2"/>
  <c r="B9" i="2"/>
  <c r="D9" i="2"/>
  <c r="E9" i="2"/>
  <c r="F9" i="2"/>
  <c r="H9" i="2"/>
  <c r="G9" i="2" s="1"/>
  <c r="I9" i="2"/>
  <c r="B10" i="2"/>
  <c r="D10" i="2"/>
  <c r="C10" i="2" s="1"/>
  <c r="E10" i="2"/>
  <c r="M10" i="2" s="1"/>
  <c r="F10" i="2"/>
  <c r="J10" i="2" s="1"/>
  <c r="H10" i="2"/>
  <c r="I10" i="2"/>
  <c r="B11" i="2"/>
  <c r="D11" i="2"/>
  <c r="C11" i="2" s="1"/>
  <c r="E11" i="2"/>
  <c r="F11" i="2"/>
  <c r="H11" i="2"/>
  <c r="I11" i="2"/>
  <c r="M11" i="2" s="1"/>
  <c r="B12" i="2"/>
  <c r="D12" i="2"/>
  <c r="E12" i="2"/>
  <c r="M12" i="2" s="1"/>
  <c r="F12" i="2"/>
  <c r="J12" i="2" s="1"/>
  <c r="H12" i="2"/>
  <c r="I12" i="2"/>
  <c r="B13" i="2"/>
  <c r="D13" i="2"/>
  <c r="E13" i="2"/>
  <c r="F13" i="2"/>
  <c r="H13" i="2"/>
  <c r="G13" i="2" s="1"/>
  <c r="I13" i="2"/>
  <c r="B14" i="2"/>
  <c r="D14" i="2"/>
  <c r="E14" i="2"/>
  <c r="F14" i="2"/>
  <c r="H14" i="2"/>
  <c r="I14" i="2"/>
  <c r="B15" i="2"/>
  <c r="D15" i="2"/>
  <c r="E15" i="2"/>
  <c r="F15" i="2"/>
  <c r="H15" i="2"/>
  <c r="I15" i="2"/>
  <c r="M15" i="2" s="1"/>
  <c r="B16" i="2"/>
  <c r="D16" i="2"/>
  <c r="C16" i="2" s="1"/>
  <c r="E16" i="2"/>
  <c r="M16" i="2" s="1"/>
  <c r="F16" i="2"/>
  <c r="J16" i="2" s="1"/>
  <c r="H16" i="2"/>
  <c r="I16" i="2"/>
  <c r="B17" i="2"/>
  <c r="D17" i="2"/>
  <c r="E17" i="2"/>
  <c r="F17" i="2"/>
  <c r="H17" i="2"/>
  <c r="G17" i="2" s="1"/>
  <c r="I17" i="2"/>
  <c r="B18" i="2"/>
  <c r="D18" i="2"/>
  <c r="C18" i="2" s="1"/>
  <c r="E18" i="2"/>
  <c r="F18" i="2"/>
  <c r="H18" i="2"/>
  <c r="I18" i="2"/>
  <c r="M18" i="2" s="1"/>
  <c r="J18" i="2"/>
  <c r="B19" i="2"/>
  <c r="D19" i="2"/>
  <c r="C19" i="2" s="1"/>
  <c r="E19" i="2"/>
  <c r="F19" i="2"/>
  <c r="J19" i="2" s="1"/>
  <c r="H19" i="2"/>
  <c r="I19" i="2"/>
  <c r="L19" i="2"/>
  <c r="B20" i="2"/>
  <c r="J20" i="2" s="1"/>
  <c r="D20" i="2"/>
  <c r="E20" i="2"/>
  <c r="F20" i="2"/>
  <c r="H20" i="2"/>
  <c r="I20" i="2"/>
  <c r="M20" i="2"/>
  <c r="B21" i="2"/>
  <c r="D21" i="2"/>
  <c r="L21" i="2" s="1"/>
  <c r="E21" i="2"/>
  <c r="F21" i="2"/>
  <c r="H21" i="2"/>
  <c r="I21" i="2"/>
  <c r="B22" i="2"/>
  <c r="J22" i="2" s="1"/>
  <c r="D22" i="2"/>
  <c r="C22" i="2" s="1"/>
  <c r="E22" i="2"/>
  <c r="F22" i="2"/>
  <c r="H22" i="2"/>
  <c r="G22" i="2" s="1"/>
  <c r="I22" i="2"/>
  <c r="B23" i="2"/>
  <c r="D23" i="2"/>
  <c r="E23" i="2"/>
  <c r="M23" i="2" s="1"/>
  <c r="F23" i="2"/>
  <c r="H23" i="2"/>
  <c r="I23" i="2"/>
  <c r="L23" i="2"/>
  <c r="B24" i="2"/>
  <c r="D24" i="2"/>
  <c r="E24" i="2"/>
  <c r="F24" i="2"/>
  <c r="H24" i="2"/>
  <c r="G24" i="2" s="1"/>
  <c r="I24" i="2"/>
  <c r="B25" i="2"/>
  <c r="D25" i="2"/>
  <c r="C25" i="2" s="1"/>
  <c r="E25" i="2"/>
  <c r="F25" i="2"/>
  <c r="H25" i="2"/>
  <c r="I25" i="2"/>
  <c r="B26" i="2"/>
  <c r="D26" i="2"/>
  <c r="E26" i="2"/>
  <c r="F26" i="2"/>
  <c r="H26" i="2"/>
  <c r="I26" i="2"/>
  <c r="B27" i="2"/>
  <c r="D27" i="2"/>
  <c r="E27" i="2"/>
  <c r="F27" i="2"/>
  <c r="H27" i="2"/>
  <c r="I27" i="2"/>
  <c r="B28" i="2"/>
  <c r="D28" i="2"/>
  <c r="E28" i="2"/>
  <c r="F28" i="2"/>
  <c r="H28" i="2"/>
  <c r="L28" i="2" s="1"/>
  <c r="I28" i="2"/>
  <c r="B29" i="2"/>
  <c r="D29" i="2"/>
  <c r="L29" i="2" s="1"/>
  <c r="E29" i="2"/>
  <c r="F29" i="2"/>
  <c r="H29" i="2"/>
  <c r="I29" i="2"/>
  <c r="B30" i="2"/>
  <c r="J30" i="2" s="1"/>
  <c r="D30" i="2"/>
  <c r="E30" i="2"/>
  <c r="M30" i="2" s="1"/>
  <c r="F30" i="2"/>
  <c r="H30" i="2"/>
  <c r="I30" i="2"/>
  <c r="B31" i="2"/>
  <c r="D31" i="2"/>
  <c r="E31" i="2"/>
  <c r="M31" i="2" s="1"/>
  <c r="F31" i="2"/>
  <c r="H31" i="2"/>
  <c r="G31" i="2" s="1"/>
  <c r="I31" i="2"/>
  <c r="B32" i="2"/>
  <c r="D32" i="2"/>
  <c r="E32" i="2"/>
  <c r="F32" i="2"/>
  <c r="H32" i="2"/>
  <c r="I32" i="2"/>
  <c r="B33" i="2"/>
  <c r="D33" i="2"/>
  <c r="E33" i="2"/>
  <c r="F33" i="2"/>
  <c r="H33" i="2"/>
  <c r="I33" i="2"/>
  <c r="W2" i="1"/>
  <c r="X2" i="1"/>
  <c r="Y2" i="1"/>
  <c r="Z2" i="1"/>
  <c r="W3" i="1"/>
  <c r="X3" i="1"/>
  <c r="Y3" i="1"/>
  <c r="Z3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W32" i="1"/>
  <c r="X32" i="1"/>
  <c r="Y32" i="1"/>
  <c r="Z32" i="1"/>
  <c r="W33" i="1"/>
  <c r="X33" i="1"/>
  <c r="Y33" i="1"/>
  <c r="Z33" i="1"/>
  <c r="W34" i="1"/>
  <c r="X34" i="1"/>
  <c r="Y34" i="1"/>
  <c r="Z34" i="1"/>
  <c r="W35" i="1"/>
  <c r="X35" i="1"/>
  <c r="Y35" i="1"/>
  <c r="Z35" i="1"/>
  <c r="W36" i="1"/>
  <c r="X36" i="1"/>
  <c r="Y36" i="1"/>
  <c r="Z36" i="1"/>
  <c r="W37" i="1"/>
  <c r="X37" i="1"/>
  <c r="Y37" i="1"/>
  <c r="Z37" i="1"/>
  <c r="W38" i="1"/>
  <c r="X38" i="1"/>
  <c r="Y38" i="1"/>
  <c r="Z38" i="1"/>
  <c r="W39" i="1"/>
  <c r="X39" i="1"/>
  <c r="Y39" i="1"/>
  <c r="Z39" i="1"/>
  <c r="W40" i="1"/>
  <c r="X40" i="1"/>
  <c r="Y40" i="1"/>
  <c r="Z40" i="1"/>
  <c r="W41" i="1"/>
  <c r="X41" i="1"/>
  <c r="Y41" i="1"/>
  <c r="Z41" i="1"/>
  <c r="W42" i="1"/>
  <c r="X42" i="1"/>
  <c r="Y42" i="1"/>
  <c r="Z42" i="1"/>
  <c r="W43" i="1"/>
  <c r="X43" i="1"/>
  <c r="Y43" i="1"/>
  <c r="Z43" i="1"/>
  <c r="W44" i="1"/>
  <c r="X44" i="1"/>
  <c r="Y44" i="1"/>
  <c r="Z44" i="1"/>
  <c r="W45" i="1"/>
  <c r="X45" i="1"/>
  <c r="Y45" i="1"/>
  <c r="Z45" i="1"/>
  <c r="W46" i="1"/>
  <c r="X46" i="1"/>
  <c r="Y46" i="1"/>
  <c r="Z46" i="1"/>
  <c r="W47" i="1"/>
  <c r="X47" i="1"/>
  <c r="Y47" i="1"/>
  <c r="Z47" i="1"/>
  <c r="W48" i="1"/>
  <c r="X48" i="1"/>
  <c r="Y48" i="1"/>
  <c r="Z48" i="1"/>
  <c r="W49" i="1"/>
  <c r="X49" i="1"/>
  <c r="Y49" i="1"/>
  <c r="Z49" i="1"/>
  <c r="W50" i="1"/>
  <c r="X50" i="1"/>
  <c r="Y50" i="1"/>
  <c r="Z50" i="1"/>
  <c r="W51" i="1"/>
  <c r="X51" i="1"/>
  <c r="Y51" i="1"/>
  <c r="Z51" i="1"/>
  <c r="W52" i="1"/>
  <c r="X52" i="1"/>
  <c r="Y52" i="1"/>
  <c r="Z52" i="1"/>
  <c r="W53" i="1"/>
  <c r="X53" i="1"/>
  <c r="Y53" i="1"/>
  <c r="Z53" i="1"/>
  <c r="W54" i="1"/>
  <c r="X54" i="1"/>
  <c r="Y54" i="1"/>
  <c r="Z54" i="1"/>
  <c r="W55" i="1"/>
  <c r="X55" i="1"/>
  <c r="Y55" i="1"/>
  <c r="Z55" i="1"/>
  <c r="W56" i="1"/>
  <c r="X56" i="1"/>
  <c r="Y56" i="1"/>
  <c r="Z56" i="1"/>
  <c r="W57" i="1"/>
  <c r="X57" i="1"/>
  <c r="Y57" i="1"/>
  <c r="Z57" i="1"/>
  <c r="W58" i="1"/>
  <c r="X58" i="1"/>
  <c r="Y58" i="1"/>
  <c r="Z58" i="1"/>
  <c r="W59" i="1"/>
  <c r="X59" i="1"/>
  <c r="Y59" i="1"/>
  <c r="Z59" i="1"/>
  <c r="W60" i="1"/>
  <c r="X60" i="1"/>
  <c r="Y60" i="1"/>
  <c r="Z60" i="1"/>
  <c r="W61" i="1"/>
  <c r="X61" i="1"/>
  <c r="Y61" i="1"/>
  <c r="Z61" i="1"/>
  <c r="W62" i="1"/>
  <c r="X62" i="1"/>
  <c r="Y62" i="1"/>
  <c r="Z62" i="1"/>
  <c r="W63" i="1"/>
  <c r="X63" i="1"/>
  <c r="Y63" i="1"/>
  <c r="Z63" i="1"/>
  <c r="W64" i="1"/>
  <c r="X64" i="1"/>
  <c r="Y64" i="1"/>
  <c r="Z64" i="1"/>
  <c r="W65" i="1"/>
  <c r="X65" i="1"/>
  <c r="Y65" i="1"/>
  <c r="Z65" i="1"/>
  <c r="W66" i="1"/>
  <c r="X66" i="1"/>
  <c r="Y66" i="1"/>
  <c r="Z66" i="1"/>
  <c r="W67" i="1"/>
  <c r="X67" i="1"/>
  <c r="Y67" i="1"/>
  <c r="Z67" i="1"/>
  <c r="W68" i="1"/>
  <c r="X68" i="1"/>
  <c r="Y68" i="1"/>
  <c r="Z68" i="1"/>
  <c r="W69" i="1"/>
  <c r="X69" i="1"/>
  <c r="Y69" i="1"/>
  <c r="Z69" i="1"/>
  <c r="W70" i="1"/>
  <c r="X70" i="1"/>
  <c r="Y70" i="1"/>
  <c r="Z70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8" i="1"/>
  <c r="X78" i="1"/>
  <c r="Y78" i="1"/>
  <c r="Z78" i="1"/>
  <c r="W79" i="1"/>
  <c r="X79" i="1"/>
  <c r="Y79" i="1"/>
  <c r="Z79" i="1"/>
  <c r="W80" i="1"/>
  <c r="X80" i="1"/>
  <c r="Y80" i="1"/>
  <c r="Z80" i="1"/>
  <c r="W81" i="1"/>
  <c r="X81" i="1"/>
  <c r="Y81" i="1"/>
  <c r="Z81" i="1"/>
  <c r="W82" i="1"/>
  <c r="X82" i="1"/>
  <c r="Y82" i="1"/>
  <c r="Z82" i="1"/>
  <c r="W83" i="1"/>
  <c r="X83" i="1"/>
  <c r="Y83" i="1"/>
  <c r="Z83" i="1"/>
  <c r="W84" i="1"/>
  <c r="X84" i="1"/>
  <c r="Y84" i="1"/>
  <c r="Z84" i="1"/>
  <c r="W85" i="1"/>
  <c r="X85" i="1"/>
  <c r="Y85" i="1"/>
  <c r="Z85" i="1"/>
  <c r="W86" i="1"/>
  <c r="X86" i="1"/>
  <c r="Y86" i="1"/>
  <c r="Z86" i="1"/>
  <c r="W87" i="1"/>
  <c r="X87" i="1"/>
  <c r="Y87" i="1"/>
  <c r="Z87" i="1"/>
  <c r="W88" i="1"/>
  <c r="X88" i="1"/>
  <c r="Y88" i="1"/>
  <c r="Z88" i="1"/>
  <c r="W89" i="1"/>
  <c r="X89" i="1"/>
  <c r="Y89" i="1"/>
  <c r="Z89" i="1"/>
  <c r="W90" i="1"/>
  <c r="X90" i="1"/>
  <c r="Y90" i="1"/>
  <c r="Z90" i="1"/>
  <c r="W91" i="1"/>
  <c r="X91" i="1"/>
  <c r="Y91" i="1"/>
  <c r="Z91" i="1"/>
  <c r="W92" i="1"/>
  <c r="X92" i="1"/>
  <c r="Y92" i="1"/>
  <c r="Z92" i="1"/>
  <c r="W93" i="1"/>
  <c r="X93" i="1"/>
  <c r="Y93" i="1"/>
  <c r="Z93" i="1"/>
  <c r="W94" i="1"/>
  <c r="X94" i="1"/>
  <c r="Y94" i="1"/>
  <c r="Z94" i="1"/>
  <c r="W95" i="1"/>
  <c r="X95" i="1"/>
  <c r="Y95" i="1"/>
  <c r="Z95" i="1"/>
  <c r="W96" i="1"/>
  <c r="X96" i="1"/>
  <c r="Y96" i="1"/>
  <c r="Z96" i="1"/>
  <c r="W97" i="1"/>
  <c r="X97" i="1"/>
  <c r="Y97" i="1"/>
  <c r="Z97" i="1"/>
  <c r="W98" i="1"/>
  <c r="X98" i="1"/>
  <c r="Y98" i="1"/>
  <c r="Z98" i="1"/>
  <c r="W99" i="1"/>
  <c r="X99" i="1"/>
  <c r="Y99" i="1"/>
  <c r="Z99" i="1"/>
  <c r="W100" i="1"/>
  <c r="X100" i="1"/>
  <c r="Y100" i="1"/>
  <c r="Z100" i="1"/>
  <c r="W101" i="1"/>
  <c r="X101" i="1"/>
  <c r="Y101" i="1"/>
  <c r="Z101" i="1"/>
  <c r="W102" i="1"/>
  <c r="X102" i="1"/>
  <c r="Y102" i="1"/>
  <c r="Z102" i="1"/>
  <c r="W103" i="1"/>
  <c r="X103" i="1"/>
  <c r="Y103" i="1"/>
  <c r="Z103" i="1"/>
  <c r="W104" i="1"/>
  <c r="X104" i="1"/>
  <c r="Y104" i="1"/>
  <c r="Z104" i="1"/>
  <c r="W105" i="1"/>
  <c r="X105" i="1"/>
  <c r="Y105" i="1"/>
  <c r="Z105" i="1"/>
  <c r="W106" i="1"/>
  <c r="X106" i="1"/>
  <c r="Y106" i="1"/>
  <c r="Z106" i="1"/>
  <c r="W107" i="1"/>
  <c r="X107" i="1"/>
  <c r="Y107" i="1"/>
  <c r="Z107" i="1"/>
  <c r="W108" i="1"/>
  <c r="X108" i="1"/>
  <c r="Y108" i="1"/>
  <c r="Z108" i="1"/>
  <c r="W109" i="1"/>
  <c r="X109" i="1"/>
  <c r="Y109" i="1"/>
  <c r="Z109" i="1"/>
  <c r="W110" i="1"/>
  <c r="X110" i="1"/>
  <c r="Y110" i="1"/>
  <c r="Z110" i="1"/>
  <c r="W111" i="1"/>
  <c r="X111" i="1"/>
  <c r="Y111" i="1"/>
  <c r="Z111" i="1"/>
  <c r="W112" i="1"/>
  <c r="X112" i="1"/>
  <c r="Y112" i="1"/>
  <c r="Z112" i="1"/>
  <c r="W113" i="1"/>
  <c r="X113" i="1"/>
  <c r="Y113" i="1"/>
  <c r="Z113" i="1"/>
  <c r="W114" i="1"/>
  <c r="X114" i="1"/>
  <c r="Y114" i="1"/>
  <c r="Z114" i="1"/>
  <c r="W115" i="1"/>
  <c r="X115" i="1"/>
  <c r="Y115" i="1"/>
  <c r="Z115" i="1"/>
  <c r="W116" i="1"/>
  <c r="X116" i="1"/>
  <c r="Y116" i="1"/>
  <c r="Z116" i="1"/>
  <c r="W117" i="1"/>
  <c r="X117" i="1"/>
  <c r="Y117" i="1"/>
  <c r="Z117" i="1"/>
  <c r="W118" i="1"/>
  <c r="X118" i="1"/>
  <c r="Y118" i="1"/>
  <c r="Z118" i="1"/>
  <c r="W119" i="1"/>
  <c r="X119" i="1"/>
  <c r="Y119" i="1"/>
  <c r="Z119" i="1"/>
  <c r="W120" i="1"/>
  <c r="X120" i="1"/>
  <c r="Y120" i="1"/>
  <c r="Z120" i="1"/>
  <c r="W121" i="1"/>
  <c r="X121" i="1"/>
  <c r="Y121" i="1"/>
  <c r="Z121" i="1"/>
  <c r="W122" i="1"/>
  <c r="X122" i="1"/>
  <c r="Y122" i="1"/>
  <c r="Z122" i="1"/>
  <c r="W123" i="1"/>
  <c r="X123" i="1"/>
  <c r="Y123" i="1"/>
  <c r="Z123" i="1"/>
  <c r="W124" i="1"/>
  <c r="X124" i="1"/>
  <c r="Y124" i="1"/>
  <c r="Z124" i="1"/>
  <c r="W125" i="1"/>
  <c r="X125" i="1"/>
  <c r="Y125" i="1"/>
  <c r="Z125" i="1"/>
  <c r="W126" i="1"/>
  <c r="X126" i="1"/>
  <c r="Y126" i="1"/>
  <c r="Z126" i="1"/>
  <c r="W127" i="1"/>
  <c r="X127" i="1"/>
  <c r="Y127" i="1"/>
  <c r="Z127" i="1"/>
  <c r="W128" i="1"/>
  <c r="X128" i="1"/>
  <c r="Y128" i="1"/>
  <c r="Z128" i="1"/>
  <c r="W129" i="1"/>
  <c r="X129" i="1"/>
  <c r="Y129" i="1"/>
  <c r="Z129" i="1"/>
  <c r="W130" i="1"/>
  <c r="X130" i="1"/>
  <c r="Y130" i="1"/>
  <c r="Z130" i="1"/>
  <c r="W131" i="1"/>
  <c r="X131" i="1"/>
  <c r="Y131" i="1"/>
  <c r="Z131" i="1"/>
  <c r="W132" i="1"/>
  <c r="X132" i="1"/>
  <c r="Y132" i="1"/>
  <c r="Z132" i="1"/>
  <c r="W133" i="1"/>
  <c r="X133" i="1"/>
  <c r="Y133" i="1"/>
  <c r="Z133" i="1"/>
  <c r="W134" i="1"/>
  <c r="X134" i="1"/>
  <c r="Y134" i="1"/>
  <c r="Z134" i="1"/>
  <c r="W135" i="1"/>
  <c r="X135" i="1"/>
  <c r="Y135" i="1"/>
  <c r="Z135" i="1"/>
  <c r="W136" i="1"/>
  <c r="X136" i="1"/>
  <c r="Y136" i="1"/>
  <c r="Z136" i="1"/>
  <c r="W137" i="1"/>
  <c r="X137" i="1"/>
  <c r="Y137" i="1"/>
  <c r="Z137" i="1"/>
  <c r="W138" i="1"/>
  <c r="X138" i="1"/>
  <c r="Y138" i="1"/>
  <c r="Z138" i="1"/>
  <c r="W139" i="1"/>
  <c r="X139" i="1"/>
  <c r="Y139" i="1"/>
  <c r="Z139" i="1"/>
  <c r="W140" i="1"/>
  <c r="X140" i="1"/>
  <c r="Y140" i="1"/>
  <c r="Z140" i="1"/>
  <c r="W141" i="1"/>
  <c r="X141" i="1"/>
  <c r="Y141" i="1"/>
  <c r="Z141" i="1"/>
  <c r="W142" i="1"/>
  <c r="X142" i="1"/>
  <c r="Y142" i="1"/>
  <c r="Z142" i="1"/>
  <c r="W143" i="1"/>
  <c r="X143" i="1"/>
  <c r="Y143" i="1"/>
  <c r="Z143" i="1"/>
  <c r="W144" i="1"/>
  <c r="X144" i="1"/>
  <c r="Y144" i="1"/>
  <c r="Z144" i="1"/>
  <c r="W145" i="1"/>
  <c r="X145" i="1"/>
  <c r="Y145" i="1"/>
  <c r="Z145" i="1"/>
  <c r="W146" i="1"/>
  <c r="X146" i="1"/>
  <c r="Y146" i="1"/>
  <c r="Z146" i="1"/>
  <c r="W147" i="1"/>
  <c r="X147" i="1"/>
  <c r="Y147" i="1"/>
  <c r="Z147" i="1"/>
  <c r="W148" i="1"/>
  <c r="X148" i="1"/>
  <c r="Y148" i="1"/>
  <c r="Z148" i="1"/>
  <c r="W149" i="1"/>
  <c r="X149" i="1"/>
  <c r="Y149" i="1"/>
  <c r="Z149" i="1"/>
  <c r="W150" i="1"/>
  <c r="X150" i="1"/>
  <c r="Y150" i="1"/>
  <c r="Z150" i="1"/>
  <c r="W151" i="1"/>
  <c r="X151" i="1"/>
  <c r="Y151" i="1"/>
  <c r="Z151" i="1"/>
  <c r="W152" i="1"/>
  <c r="X152" i="1"/>
  <c r="Y152" i="1"/>
  <c r="Z152" i="1"/>
  <c r="W153" i="1"/>
  <c r="X153" i="1"/>
  <c r="Y153" i="1"/>
  <c r="Z153" i="1"/>
  <c r="W154" i="1"/>
  <c r="X154" i="1"/>
  <c r="Y154" i="1"/>
  <c r="Z154" i="1"/>
  <c r="W155" i="1"/>
  <c r="X155" i="1"/>
  <c r="Y155" i="1"/>
  <c r="Z155" i="1"/>
  <c r="W156" i="1"/>
  <c r="X156" i="1"/>
  <c r="Y156" i="1"/>
  <c r="Z156" i="1"/>
  <c r="W157" i="1"/>
  <c r="X157" i="1"/>
  <c r="Y157" i="1"/>
  <c r="Z157" i="1"/>
  <c r="W158" i="1"/>
  <c r="X158" i="1"/>
  <c r="Y158" i="1"/>
  <c r="Z158" i="1"/>
  <c r="W159" i="1"/>
  <c r="X159" i="1"/>
  <c r="Y159" i="1"/>
  <c r="Z159" i="1"/>
  <c r="W160" i="1"/>
  <c r="X160" i="1"/>
  <c r="Y160" i="1"/>
  <c r="Z160" i="1"/>
  <c r="W161" i="1"/>
  <c r="X161" i="1"/>
  <c r="Y161" i="1"/>
  <c r="Z161" i="1"/>
  <c r="W162" i="1"/>
  <c r="X162" i="1"/>
  <c r="Y162" i="1"/>
  <c r="Z162" i="1"/>
  <c r="W163" i="1"/>
  <c r="X163" i="1"/>
  <c r="Y163" i="1"/>
  <c r="Z163" i="1"/>
  <c r="W164" i="1"/>
  <c r="X164" i="1"/>
  <c r="Y164" i="1"/>
  <c r="Z164" i="1"/>
  <c r="W165" i="1"/>
  <c r="X165" i="1"/>
  <c r="Y165" i="1"/>
  <c r="Z165" i="1"/>
  <c r="W166" i="1"/>
  <c r="X166" i="1"/>
  <c r="Y166" i="1"/>
  <c r="Z166" i="1"/>
  <c r="W167" i="1"/>
  <c r="X167" i="1"/>
  <c r="Y167" i="1"/>
  <c r="Z167" i="1"/>
  <c r="W168" i="1"/>
  <c r="X168" i="1"/>
  <c r="Y168" i="1"/>
  <c r="Z168" i="1"/>
  <c r="W169" i="1"/>
  <c r="X169" i="1"/>
  <c r="Y169" i="1"/>
  <c r="Z169" i="1"/>
  <c r="W170" i="1"/>
  <c r="X170" i="1"/>
  <c r="Y170" i="1"/>
  <c r="Z170" i="1"/>
  <c r="W171" i="1"/>
  <c r="X171" i="1"/>
  <c r="Y171" i="1"/>
  <c r="Z171" i="1"/>
  <c r="W172" i="1"/>
  <c r="X172" i="1"/>
  <c r="Y172" i="1"/>
  <c r="Z172" i="1"/>
  <c r="W173" i="1"/>
  <c r="X173" i="1"/>
  <c r="Y173" i="1"/>
  <c r="Z173" i="1"/>
  <c r="W174" i="1"/>
  <c r="X174" i="1"/>
  <c r="Y174" i="1"/>
  <c r="Z174" i="1"/>
  <c r="W175" i="1"/>
  <c r="X175" i="1"/>
  <c r="Y175" i="1"/>
  <c r="Z175" i="1"/>
  <c r="W176" i="1"/>
  <c r="X176" i="1"/>
  <c r="Y176" i="1"/>
  <c r="Z176" i="1"/>
  <c r="W177" i="1"/>
  <c r="X177" i="1"/>
  <c r="Y177" i="1"/>
  <c r="Z177" i="1"/>
  <c r="W178" i="1"/>
  <c r="X178" i="1"/>
  <c r="Y178" i="1"/>
  <c r="Z178" i="1"/>
  <c r="W179" i="1"/>
  <c r="X179" i="1"/>
  <c r="Y179" i="1"/>
  <c r="Z179" i="1"/>
  <c r="W180" i="1"/>
  <c r="X180" i="1"/>
  <c r="Y180" i="1"/>
  <c r="Z180" i="1"/>
  <c r="W181" i="1"/>
  <c r="X181" i="1"/>
  <c r="Y181" i="1"/>
  <c r="Z181" i="1"/>
  <c r="W182" i="1"/>
  <c r="X182" i="1"/>
  <c r="Y182" i="1"/>
  <c r="Z182" i="1"/>
  <c r="W183" i="1"/>
  <c r="X183" i="1"/>
  <c r="Y183" i="1"/>
  <c r="Z183" i="1"/>
  <c r="W184" i="1"/>
  <c r="X184" i="1"/>
  <c r="Y184" i="1"/>
  <c r="Z184" i="1"/>
  <c r="W185" i="1"/>
  <c r="X185" i="1"/>
  <c r="Y185" i="1"/>
  <c r="Z185" i="1"/>
  <c r="W186" i="1"/>
  <c r="X186" i="1"/>
  <c r="Y186" i="1"/>
  <c r="Z186" i="1"/>
  <c r="W187" i="1"/>
  <c r="X187" i="1"/>
  <c r="Y187" i="1"/>
  <c r="Z187" i="1"/>
  <c r="W188" i="1"/>
  <c r="X188" i="1"/>
  <c r="Y188" i="1"/>
  <c r="Z188" i="1"/>
  <c r="W189" i="1"/>
  <c r="X189" i="1"/>
  <c r="Y189" i="1"/>
  <c r="Z189" i="1"/>
  <c r="W190" i="1"/>
  <c r="X190" i="1"/>
  <c r="Y190" i="1"/>
  <c r="Z190" i="1"/>
  <c r="W191" i="1"/>
  <c r="X191" i="1"/>
  <c r="Y191" i="1"/>
  <c r="Z191" i="1"/>
  <c r="W192" i="1"/>
  <c r="X192" i="1"/>
  <c r="Y192" i="1"/>
  <c r="Z192" i="1"/>
  <c r="W193" i="1"/>
  <c r="X193" i="1"/>
  <c r="Y193" i="1"/>
  <c r="Z193" i="1"/>
  <c r="W194" i="1"/>
  <c r="X194" i="1"/>
  <c r="Y194" i="1"/>
  <c r="Z194" i="1"/>
  <c r="W195" i="1"/>
  <c r="X195" i="1"/>
  <c r="Y195" i="1"/>
  <c r="Z195" i="1"/>
  <c r="W196" i="1"/>
  <c r="X196" i="1"/>
  <c r="Y196" i="1"/>
  <c r="Z196" i="1"/>
  <c r="W197" i="1"/>
  <c r="X197" i="1"/>
  <c r="Y197" i="1"/>
  <c r="Z197" i="1"/>
  <c r="W198" i="1"/>
  <c r="X198" i="1"/>
  <c r="Y198" i="1"/>
  <c r="Z198" i="1"/>
  <c r="W199" i="1"/>
  <c r="X199" i="1"/>
  <c r="Y199" i="1"/>
  <c r="Z199" i="1"/>
  <c r="W200" i="1"/>
  <c r="X200" i="1"/>
  <c r="Y200" i="1"/>
  <c r="Z200" i="1"/>
  <c r="W201" i="1"/>
  <c r="X201" i="1"/>
  <c r="Y201" i="1"/>
  <c r="Z201" i="1"/>
  <c r="W202" i="1"/>
  <c r="X202" i="1"/>
  <c r="Y202" i="1"/>
  <c r="Z202" i="1"/>
  <c r="W203" i="1"/>
  <c r="X203" i="1"/>
  <c r="Y203" i="1"/>
  <c r="Z203" i="1"/>
  <c r="W204" i="1"/>
  <c r="X204" i="1"/>
  <c r="Y204" i="1"/>
  <c r="Z204" i="1"/>
  <c r="W205" i="1"/>
  <c r="X205" i="1"/>
  <c r="Y205" i="1"/>
  <c r="Z205" i="1"/>
  <c r="W206" i="1"/>
  <c r="X206" i="1"/>
  <c r="Y206" i="1"/>
  <c r="Z206" i="1"/>
  <c r="W207" i="1"/>
  <c r="X207" i="1"/>
  <c r="Y207" i="1"/>
  <c r="Z207" i="1"/>
  <c r="W208" i="1"/>
  <c r="X208" i="1"/>
  <c r="Y208" i="1"/>
  <c r="Z208" i="1"/>
  <c r="W209" i="1"/>
  <c r="X209" i="1"/>
  <c r="Y209" i="1"/>
  <c r="Z209" i="1"/>
  <c r="W210" i="1"/>
  <c r="X210" i="1"/>
  <c r="Y210" i="1"/>
  <c r="Z210" i="1"/>
  <c r="W211" i="1"/>
  <c r="X211" i="1"/>
  <c r="Y211" i="1"/>
  <c r="Z211" i="1"/>
  <c r="W212" i="1"/>
  <c r="X212" i="1"/>
  <c r="Y212" i="1"/>
  <c r="Z212" i="1"/>
  <c r="W213" i="1"/>
  <c r="X213" i="1"/>
  <c r="Y213" i="1"/>
  <c r="Z213" i="1"/>
  <c r="W214" i="1"/>
  <c r="X214" i="1"/>
  <c r="Y214" i="1"/>
  <c r="Z214" i="1"/>
  <c r="W215" i="1"/>
  <c r="X215" i="1"/>
  <c r="Y215" i="1"/>
  <c r="Z215" i="1"/>
  <c r="W216" i="1"/>
  <c r="X216" i="1"/>
  <c r="Y216" i="1"/>
  <c r="Z216" i="1"/>
  <c r="W217" i="1"/>
  <c r="X217" i="1"/>
  <c r="Y217" i="1"/>
  <c r="Z217" i="1"/>
  <c r="W218" i="1"/>
  <c r="X218" i="1"/>
  <c r="Y218" i="1"/>
  <c r="Z218" i="1"/>
  <c r="W219" i="1"/>
  <c r="X219" i="1"/>
  <c r="Y219" i="1"/>
  <c r="Z219" i="1"/>
  <c r="W220" i="1"/>
  <c r="X220" i="1"/>
  <c r="Y220" i="1"/>
  <c r="Z220" i="1"/>
  <c r="W221" i="1"/>
  <c r="X221" i="1"/>
  <c r="Y221" i="1"/>
  <c r="Z221" i="1"/>
  <c r="W222" i="1"/>
  <c r="X222" i="1"/>
  <c r="Y222" i="1"/>
  <c r="Z222" i="1"/>
  <c r="W223" i="1"/>
  <c r="X223" i="1"/>
  <c r="Y223" i="1"/>
  <c r="Z223" i="1"/>
  <c r="W224" i="1"/>
  <c r="X224" i="1"/>
  <c r="Y224" i="1"/>
  <c r="Z224" i="1"/>
  <c r="W225" i="1"/>
  <c r="X225" i="1"/>
  <c r="Y225" i="1"/>
  <c r="Z225" i="1"/>
  <c r="W226" i="1"/>
  <c r="X226" i="1"/>
  <c r="Y226" i="1"/>
  <c r="Z226" i="1"/>
  <c r="W227" i="1"/>
  <c r="X227" i="1"/>
  <c r="Y227" i="1"/>
  <c r="Z227" i="1"/>
  <c r="W228" i="1"/>
  <c r="X228" i="1"/>
  <c r="Y228" i="1"/>
  <c r="Z228" i="1"/>
  <c r="W229" i="1"/>
  <c r="X229" i="1"/>
  <c r="Y229" i="1"/>
  <c r="Z229" i="1"/>
  <c r="W230" i="1"/>
  <c r="X230" i="1"/>
  <c r="Y230" i="1"/>
  <c r="Z230" i="1"/>
  <c r="W231" i="1"/>
  <c r="X231" i="1"/>
  <c r="Y231" i="1"/>
  <c r="Z231" i="1"/>
  <c r="W232" i="1"/>
  <c r="X232" i="1"/>
  <c r="Y232" i="1"/>
  <c r="Z232" i="1"/>
  <c r="W233" i="1"/>
  <c r="X233" i="1"/>
  <c r="Y233" i="1"/>
  <c r="Z233" i="1"/>
  <c r="W234" i="1"/>
  <c r="X234" i="1"/>
  <c r="Y234" i="1"/>
  <c r="Z234" i="1"/>
  <c r="W235" i="1"/>
  <c r="X235" i="1"/>
  <c r="Y235" i="1"/>
  <c r="Z235" i="1"/>
  <c r="W236" i="1"/>
  <c r="X236" i="1"/>
  <c r="Y236" i="1"/>
  <c r="Z236" i="1"/>
  <c r="W237" i="1"/>
  <c r="X237" i="1"/>
  <c r="Y237" i="1"/>
  <c r="Z237" i="1"/>
  <c r="W238" i="1"/>
  <c r="X238" i="1"/>
  <c r="Y238" i="1"/>
  <c r="Z238" i="1"/>
  <c r="W239" i="1"/>
  <c r="X239" i="1"/>
  <c r="Y239" i="1"/>
  <c r="Z239" i="1"/>
  <c r="W240" i="1"/>
  <c r="X240" i="1"/>
  <c r="Y240" i="1"/>
  <c r="Z240" i="1"/>
  <c r="W241" i="1"/>
  <c r="X241" i="1"/>
  <c r="Y241" i="1"/>
  <c r="Z241" i="1"/>
  <c r="W242" i="1"/>
  <c r="X242" i="1"/>
  <c r="Y242" i="1"/>
  <c r="Z242" i="1"/>
  <c r="W243" i="1"/>
  <c r="X243" i="1"/>
  <c r="Y243" i="1"/>
  <c r="Z243" i="1"/>
  <c r="W244" i="1"/>
  <c r="X244" i="1"/>
  <c r="Y244" i="1"/>
  <c r="Z244" i="1"/>
  <c r="W245" i="1"/>
  <c r="X245" i="1"/>
  <c r="Y245" i="1"/>
  <c r="Z245" i="1"/>
  <c r="W246" i="1"/>
  <c r="X246" i="1"/>
  <c r="Y246" i="1"/>
  <c r="Z246" i="1"/>
  <c r="W247" i="1"/>
  <c r="X247" i="1"/>
  <c r="Y247" i="1"/>
  <c r="Z247" i="1"/>
  <c r="W248" i="1"/>
  <c r="X248" i="1"/>
  <c r="Y248" i="1"/>
  <c r="Z248" i="1"/>
  <c r="W249" i="1"/>
  <c r="X249" i="1"/>
  <c r="Y249" i="1"/>
  <c r="Z249" i="1"/>
  <c r="W250" i="1"/>
  <c r="X250" i="1"/>
  <c r="Y250" i="1"/>
  <c r="Z250" i="1"/>
  <c r="W251" i="1"/>
  <c r="X251" i="1"/>
  <c r="Y251" i="1"/>
  <c r="Z251" i="1"/>
  <c r="W252" i="1"/>
  <c r="X252" i="1"/>
  <c r="Y252" i="1"/>
  <c r="Z252" i="1"/>
  <c r="W253" i="1"/>
  <c r="X253" i="1"/>
  <c r="Y253" i="1"/>
  <c r="Z253" i="1"/>
  <c r="W254" i="1"/>
  <c r="X254" i="1"/>
  <c r="Y254" i="1"/>
  <c r="Z254" i="1"/>
  <c r="W255" i="1"/>
  <c r="X255" i="1"/>
  <c r="Y255" i="1"/>
  <c r="Z255" i="1"/>
  <c r="W256" i="1"/>
  <c r="X256" i="1"/>
  <c r="Y256" i="1"/>
  <c r="Z256" i="1"/>
  <c r="W257" i="1"/>
  <c r="X257" i="1"/>
  <c r="Y257" i="1"/>
  <c r="Z257" i="1"/>
  <c r="W258" i="1"/>
  <c r="X258" i="1"/>
  <c r="Y258" i="1"/>
  <c r="Z258" i="1"/>
  <c r="W259" i="1"/>
  <c r="X259" i="1"/>
  <c r="Y259" i="1"/>
  <c r="Z259" i="1"/>
  <c r="W260" i="1"/>
  <c r="X260" i="1"/>
  <c r="Y260" i="1"/>
  <c r="Z260" i="1"/>
  <c r="W261" i="1"/>
  <c r="X261" i="1"/>
  <c r="Y261" i="1"/>
  <c r="Z261" i="1"/>
  <c r="W262" i="1"/>
  <c r="X262" i="1"/>
  <c r="Y262" i="1"/>
  <c r="Z262" i="1"/>
  <c r="W263" i="1"/>
  <c r="X263" i="1"/>
  <c r="Y263" i="1"/>
  <c r="Z263" i="1"/>
  <c r="W264" i="1"/>
  <c r="X264" i="1"/>
  <c r="Y264" i="1"/>
  <c r="Z264" i="1"/>
  <c r="W265" i="1"/>
  <c r="X265" i="1"/>
  <c r="Y265" i="1"/>
  <c r="Z265" i="1"/>
  <c r="W266" i="1"/>
  <c r="X266" i="1"/>
  <c r="Y266" i="1"/>
  <c r="Z266" i="1"/>
  <c r="W267" i="1"/>
  <c r="X267" i="1"/>
  <c r="Y267" i="1"/>
  <c r="Z267" i="1"/>
  <c r="W268" i="1"/>
  <c r="X268" i="1"/>
  <c r="Y268" i="1"/>
  <c r="Z268" i="1"/>
  <c r="W269" i="1"/>
  <c r="X269" i="1"/>
  <c r="Y269" i="1"/>
  <c r="Z269" i="1"/>
  <c r="W270" i="1"/>
  <c r="X270" i="1"/>
  <c r="Y270" i="1"/>
  <c r="Z270" i="1"/>
  <c r="W271" i="1"/>
  <c r="X271" i="1"/>
  <c r="Y271" i="1"/>
  <c r="Z271" i="1"/>
  <c r="W272" i="1"/>
  <c r="X272" i="1"/>
  <c r="Y272" i="1"/>
  <c r="Z272" i="1"/>
  <c r="W273" i="1"/>
  <c r="X273" i="1"/>
  <c r="Y273" i="1"/>
  <c r="Z273" i="1"/>
  <c r="W274" i="1"/>
  <c r="X274" i="1"/>
  <c r="Y274" i="1"/>
  <c r="Z274" i="1"/>
  <c r="W275" i="1"/>
  <c r="X275" i="1"/>
  <c r="Y275" i="1"/>
  <c r="Z275" i="1"/>
  <c r="W276" i="1"/>
  <c r="X276" i="1"/>
  <c r="Y276" i="1"/>
  <c r="Z276" i="1"/>
  <c r="W277" i="1"/>
  <c r="X277" i="1"/>
  <c r="Y277" i="1"/>
  <c r="Z277" i="1"/>
  <c r="W278" i="1"/>
  <c r="X278" i="1"/>
  <c r="Y278" i="1"/>
  <c r="Z278" i="1"/>
  <c r="W279" i="1"/>
  <c r="X279" i="1"/>
  <c r="Y279" i="1"/>
  <c r="Z279" i="1"/>
  <c r="W280" i="1"/>
  <c r="X280" i="1"/>
  <c r="Y280" i="1"/>
  <c r="Z280" i="1"/>
  <c r="W281" i="1"/>
  <c r="X281" i="1"/>
  <c r="Y281" i="1"/>
  <c r="Z281" i="1"/>
  <c r="W282" i="1"/>
  <c r="X282" i="1"/>
  <c r="Y282" i="1"/>
  <c r="Z282" i="1"/>
  <c r="W283" i="1"/>
  <c r="X283" i="1"/>
  <c r="Y283" i="1"/>
  <c r="Z283" i="1"/>
  <c r="W284" i="1"/>
  <c r="X284" i="1"/>
  <c r="Y284" i="1"/>
  <c r="Z284" i="1"/>
  <c r="W285" i="1"/>
  <c r="X285" i="1"/>
  <c r="Y285" i="1"/>
  <c r="Z285" i="1"/>
  <c r="W286" i="1"/>
  <c r="X286" i="1"/>
  <c r="Y286" i="1"/>
  <c r="Z286" i="1"/>
  <c r="W287" i="1"/>
  <c r="X287" i="1"/>
  <c r="Y287" i="1"/>
  <c r="Z287" i="1"/>
  <c r="W288" i="1"/>
  <c r="X288" i="1"/>
  <c r="Y288" i="1"/>
  <c r="Z288" i="1"/>
  <c r="W289" i="1"/>
  <c r="X289" i="1"/>
  <c r="Y289" i="1"/>
  <c r="Z289" i="1"/>
  <c r="W290" i="1"/>
  <c r="X290" i="1"/>
  <c r="Y290" i="1"/>
  <c r="Z290" i="1"/>
  <c r="W291" i="1"/>
  <c r="X291" i="1"/>
  <c r="Y291" i="1"/>
  <c r="Z291" i="1"/>
  <c r="W292" i="1"/>
  <c r="X292" i="1"/>
  <c r="Y292" i="1"/>
  <c r="Z292" i="1"/>
  <c r="W293" i="1"/>
  <c r="X293" i="1"/>
  <c r="Y293" i="1"/>
  <c r="Z293" i="1"/>
  <c r="W294" i="1"/>
  <c r="X294" i="1"/>
  <c r="Y294" i="1"/>
  <c r="Z294" i="1"/>
  <c r="W295" i="1"/>
  <c r="X295" i="1"/>
  <c r="Y295" i="1"/>
  <c r="Z295" i="1"/>
  <c r="W296" i="1"/>
  <c r="X296" i="1"/>
  <c r="Y296" i="1"/>
  <c r="Z296" i="1"/>
  <c r="W297" i="1"/>
  <c r="X297" i="1"/>
  <c r="Y297" i="1"/>
  <c r="Z297" i="1"/>
  <c r="W298" i="1"/>
  <c r="X298" i="1"/>
  <c r="Y298" i="1"/>
  <c r="Z298" i="1"/>
  <c r="W299" i="1"/>
  <c r="X299" i="1"/>
  <c r="Y299" i="1"/>
  <c r="Z299" i="1"/>
  <c r="W300" i="1"/>
  <c r="X300" i="1"/>
  <c r="Y300" i="1"/>
  <c r="Z300" i="1"/>
  <c r="W301" i="1"/>
  <c r="X301" i="1"/>
  <c r="Y301" i="1"/>
  <c r="Z301" i="1"/>
  <c r="W302" i="1"/>
  <c r="X302" i="1"/>
  <c r="Y302" i="1"/>
  <c r="Z302" i="1"/>
  <c r="W303" i="1"/>
  <c r="X303" i="1"/>
  <c r="Y303" i="1"/>
  <c r="Z303" i="1"/>
  <c r="W304" i="1"/>
  <c r="X304" i="1"/>
  <c r="Y304" i="1"/>
  <c r="Z304" i="1"/>
  <c r="W305" i="1"/>
  <c r="X305" i="1"/>
  <c r="Y305" i="1"/>
  <c r="Z305" i="1"/>
  <c r="W306" i="1"/>
  <c r="X306" i="1"/>
  <c r="Y306" i="1"/>
  <c r="Z306" i="1"/>
  <c r="W307" i="1"/>
  <c r="X307" i="1"/>
  <c r="Y307" i="1"/>
  <c r="Z307" i="1"/>
  <c r="W308" i="1"/>
  <c r="X308" i="1"/>
  <c r="Y308" i="1"/>
  <c r="Z308" i="1"/>
  <c r="W309" i="1"/>
  <c r="X309" i="1"/>
  <c r="Y309" i="1"/>
  <c r="Z309" i="1"/>
  <c r="W310" i="1"/>
  <c r="X310" i="1"/>
  <c r="Y310" i="1"/>
  <c r="Z310" i="1"/>
  <c r="W311" i="1"/>
  <c r="X311" i="1"/>
  <c r="Y311" i="1"/>
  <c r="Z311" i="1"/>
  <c r="W312" i="1"/>
  <c r="X312" i="1"/>
  <c r="Y312" i="1"/>
  <c r="Z312" i="1"/>
  <c r="W313" i="1"/>
  <c r="X313" i="1"/>
  <c r="Y313" i="1"/>
  <c r="Z313" i="1"/>
  <c r="W314" i="1"/>
  <c r="X314" i="1"/>
  <c r="Y314" i="1"/>
  <c r="Z314" i="1"/>
  <c r="W315" i="1"/>
  <c r="X315" i="1"/>
  <c r="Y315" i="1"/>
  <c r="Z315" i="1"/>
  <c r="W316" i="1"/>
  <c r="X316" i="1"/>
  <c r="Y316" i="1"/>
  <c r="Z316" i="1"/>
  <c r="W317" i="1"/>
  <c r="X317" i="1"/>
  <c r="Y317" i="1"/>
  <c r="Z317" i="1"/>
  <c r="W318" i="1"/>
  <c r="X318" i="1"/>
  <c r="Y318" i="1"/>
  <c r="Z318" i="1"/>
  <c r="W319" i="1"/>
  <c r="X319" i="1"/>
  <c r="Y319" i="1"/>
  <c r="Z319" i="1"/>
  <c r="W320" i="1"/>
  <c r="X320" i="1"/>
  <c r="Y320" i="1"/>
  <c r="Z320" i="1"/>
  <c r="W321" i="1"/>
  <c r="X321" i="1"/>
  <c r="Y321" i="1"/>
  <c r="Z321" i="1"/>
  <c r="W322" i="1"/>
  <c r="X322" i="1"/>
  <c r="Y322" i="1"/>
  <c r="Z322" i="1"/>
  <c r="W323" i="1"/>
  <c r="X323" i="1"/>
  <c r="Y323" i="1"/>
  <c r="Z323" i="1"/>
  <c r="W324" i="1"/>
  <c r="X324" i="1"/>
  <c r="Y324" i="1"/>
  <c r="Z324" i="1"/>
  <c r="W325" i="1"/>
  <c r="X325" i="1"/>
  <c r="Y325" i="1"/>
  <c r="Z325" i="1"/>
  <c r="W326" i="1"/>
  <c r="X326" i="1"/>
  <c r="Y326" i="1"/>
  <c r="Z326" i="1"/>
  <c r="W327" i="1"/>
  <c r="X327" i="1"/>
  <c r="Y327" i="1"/>
  <c r="Z327" i="1"/>
  <c r="W328" i="1"/>
  <c r="X328" i="1"/>
  <c r="Y328" i="1"/>
  <c r="Z328" i="1"/>
  <c r="W329" i="1"/>
  <c r="X329" i="1"/>
  <c r="Y329" i="1"/>
  <c r="Z329" i="1"/>
  <c r="W330" i="1"/>
  <c r="X330" i="1"/>
  <c r="Y330" i="1"/>
  <c r="Z330" i="1"/>
  <c r="W331" i="1"/>
  <c r="X331" i="1"/>
  <c r="Y331" i="1"/>
  <c r="Z331" i="1"/>
  <c r="W332" i="1"/>
  <c r="X332" i="1"/>
  <c r="Y332" i="1"/>
  <c r="Z332" i="1"/>
  <c r="W333" i="1"/>
  <c r="X333" i="1"/>
  <c r="Y333" i="1"/>
  <c r="Z333" i="1"/>
  <c r="W334" i="1"/>
  <c r="X334" i="1"/>
  <c r="Y334" i="1"/>
  <c r="Z334" i="1"/>
  <c r="W335" i="1"/>
  <c r="X335" i="1"/>
  <c r="Y335" i="1"/>
  <c r="Z335" i="1"/>
  <c r="W336" i="1"/>
  <c r="X336" i="1"/>
  <c r="Y336" i="1"/>
  <c r="Z336" i="1"/>
  <c r="W337" i="1"/>
  <c r="X337" i="1"/>
  <c r="Y337" i="1"/>
  <c r="Z337" i="1"/>
  <c r="W338" i="1"/>
  <c r="X338" i="1"/>
  <c r="Y338" i="1"/>
  <c r="Z338" i="1"/>
  <c r="W339" i="1"/>
  <c r="X339" i="1"/>
  <c r="Y339" i="1"/>
  <c r="Z339" i="1"/>
  <c r="W340" i="1"/>
  <c r="X340" i="1"/>
  <c r="Y340" i="1"/>
  <c r="Z340" i="1"/>
  <c r="W341" i="1"/>
  <c r="X341" i="1"/>
  <c r="Y341" i="1"/>
  <c r="Z341" i="1"/>
  <c r="W342" i="1"/>
  <c r="X342" i="1"/>
  <c r="Y342" i="1"/>
  <c r="Z342" i="1"/>
  <c r="W343" i="1"/>
  <c r="X343" i="1"/>
  <c r="Y343" i="1"/>
  <c r="Z343" i="1"/>
  <c r="W344" i="1"/>
  <c r="X344" i="1"/>
  <c r="Y344" i="1"/>
  <c r="Z344" i="1"/>
  <c r="W345" i="1"/>
  <c r="X345" i="1"/>
  <c r="Y345" i="1"/>
  <c r="Z345" i="1"/>
  <c r="W346" i="1"/>
  <c r="X346" i="1"/>
  <c r="Y346" i="1"/>
  <c r="Z346" i="1"/>
  <c r="W347" i="1"/>
  <c r="X347" i="1"/>
  <c r="Y347" i="1"/>
  <c r="Z347" i="1"/>
  <c r="W348" i="1"/>
  <c r="X348" i="1"/>
  <c r="Y348" i="1"/>
  <c r="Z348" i="1"/>
  <c r="W349" i="1"/>
  <c r="X349" i="1"/>
  <c r="Y349" i="1"/>
  <c r="Z349" i="1"/>
  <c r="W350" i="1"/>
  <c r="X350" i="1"/>
  <c r="Y350" i="1"/>
  <c r="Z350" i="1"/>
  <c r="W351" i="1"/>
  <c r="X351" i="1"/>
  <c r="Y351" i="1"/>
  <c r="Z351" i="1"/>
  <c r="W352" i="1"/>
  <c r="X352" i="1"/>
  <c r="Y352" i="1"/>
  <c r="Z352" i="1"/>
  <c r="W353" i="1"/>
  <c r="X353" i="1"/>
  <c r="Y353" i="1"/>
  <c r="Z353" i="1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F38" i="6" l="1"/>
  <c r="F32" i="6"/>
  <c r="G8" i="6"/>
  <c r="E3" i="6"/>
  <c r="F22" i="6"/>
  <c r="G21" i="6"/>
  <c r="G32" i="6"/>
  <c r="F82" i="5"/>
  <c r="F39" i="8"/>
  <c r="E19" i="8"/>
  <c r="E39" i="8"/>
  <c r="F38" i="8"/>
  <c r="E31" i="8"/>
  <c r="G24" i="8"/>
  <c r="G40" i="8"/>
  <c r="G8" i="8"/>
  <c r="F40" i="8"/>
  <c r="J31" i="2"/>
  <c r="M24" i="2"/>
  <c r="M19" i="2"/>
  <c r="M14" i="2"/>
  <c r="J13" i="2"/>
  <c r="J4" i="2"/>
  <c r="C32" i="2"/>
  <c r="J25" i="2"/>
  <c r="C17" i="2"/>
  <c r="J8" i="2"/>
  <c r="M29" i="2"/>
  <c r="M25" i="2"/>
  <c r="J24" i="2"/>
  <c r="C4" i="2"/>
  <c r="M27" i="2"/>
  <c r="J15" i="2"/>
  <c r="J11" i="2"/>
  <c r="J7" i="2"/>
  <c r="L2" i="2"/>
  <c r="K2" i="2" s="1"/>
  <c r="C26" i="2"/>
  <c r="G23" i="2"/>
  <c r="M17" i="2"/>
  <c r="G16" i="2"/>
  <c r="J14" i="2"/>
  <c r="G12" i="2"/>
  <c r="G8" i="2"/>
  <c r="C6" i="2"/>
  <c r="G3" i="2"/>
  <c r="F13" i="6"/>
  <c r="G28" i="6"/>
  <c r="G37" i="6"/>
  <c r="F29" i="6"/>
  <c r="F17" i="6"/>
  <c r="F37" i="6"/>
  <c r="E35" i="6"/>
  <c r="G25" i="6"/>
  <c r="F21" i="6"/>
  <c r="G16" i="6"/>
  <c r="F25" i="6"/>
  <c r="F16" i="6"/>
  <c r="G5" i="6"/>
  <c r="G9" i="6"/>
  <c r="F33" i="6"/>
  <c r="E19" i="6"/>
  <c r="F9" i="6"/>
  <c r="G12" i="6"/>
  <c r="F34" i="6"/>
  <c r="E31" i="6"/>
  <c r="F28" i="6"/>
  <c r="F18" i="6"/>
  <c r="E15" i="6"/>
  <c r="F12" i="6"/>
  <c r="F5" i="6"/>
  <c r="G24" i="6"/>
  <c r="G33" i="6"/>
  <c r="F30" i="6"/>
  <c r="E27" i="6"/>
  <c r="F24" i="6"/>
  <c r="G17" i="6"/>
  <c r="F14" i="6"/>
  <c r="E11" i="6"/>
  <c r="F8" i="6"/>
  <c r="G4" i="6"/>
  <c r="F4" i="6"/>
  <c r="G36" i="6"/>
  <c r="G20" i="6"/>
  <c r="F36" i="6"/>
  <c r="G29" i="6"/>
  <c r="F26" i="6"/>
  <c r="E23" i="6"/>
  <c r="F20" i="6"/>
  <c r="G13" i="6"/>
  <c r="F10" i="6"/>
  <c r="E7" i="6"/>
  <c r="E107" i="7"/>
  <c r="G92" i="7"/>
  <c r="E32" i="7"/>
  <c r="G81" i="7"/>
  <c r="F8" i="7"/>
  <c r="F43" i="7"/>
  <c r="G21" i="7"/>
  <c r="E115" i="7"/>
  <c r="E71" i="7"/>
  <c r="E76" i="7"/>
  <c r="F52" i="7"/>
  <c r="F96" i="7"/>
  <c r="G33" i="7"/>
  <c r="E112" i="7"/>
  <c r="F81" i="7"/>
  <c r="E68" i="7"/>
  <c r="F61" i="7"/>
  <c r="F36" i="7"/>
  <c r="F18" i="7"/>
  <c r="F93" i="7"/>
  <c r="E36" i="7"/>
  <c r="E23" i="7"/>
  <c r="F116" i="7"/>
  <c r="G111" i="7"/>
  <c r="G117" i="7"/>
  <c r="F117" i="7"/>
  <c r="F68" i="7"/>
  <c r="F64" i="7"/>
  <c r="G53" i="7"/>
  <c r="E43" i="7"/>
  <c r="F33" i="7"/>
  <c r="E28" i="7"/>
  <c r="G4" i="7"/>
  <c r="F100" i="7"/>
  <c r="E114" i="7"/>
  <c r="F110" i="7"/>
  <c r="G105" i="7"/>
  <c r="E100" i="7"/>
  <c r="E91" i="7"/>
  <c r="G85" i="7"/>
  <c r="G76" i="7"/>
  <c r="F71" i="7"/>
  <c r="E67" i="7"/>
  <c r="E52" i="7"/>
  <c r="G80" i="7"/>
  <c r="G113" i="7"/>
  <c r="E99" i="7"/>
  <c r="F84" i="7"/>
  <c r="F80" i="7"/>
  <c r="F55" i="7"/>
  <c r="F19" i="7"/>
  <c r="G13" i="7"/>
  <c r="E103" i="7"/>
  <c r="F75" i="7"/>
  <c r="G60" i="7"/>
  <c r="F29" i="7"/>
  <c r="E111" i="7"/>
  <c r="F107" i="7"/>
  <c r="F103" i="7"/>
  <c r="G96" i="7"/>
  <c r="E75" i="7"/>
  <c r="E64" i="7"/>
  <c r="E60" i="7"/>
  <c r="G48" i="7"/>
  <c r="F13" i="7"/>
  <c r="G8" i="7"/>
  <c r="F4" i="7"/>
  <c r="F48" i="7"/>
  <c r="G44" i="7"/>
  <c r="F20" i="7"/>
  <c r="G17" i="7"/>
  <c r="E92" i="7"/>
  <c r="E84" i="7"/>
  <c r="F77" i="7"/>
  <c r="G69" i="7"/>
  <c r="F59" i="7"/>
  <c r="E55" i="7"/>
  <c r="E44" i="7"/>
  <c r="G32" i="7"/>
  <c r="G28" i="7"/>
  <c r="E20" i="7"/>
  <c r="F17" i="7"/>
  <c r="E12" i="7"/>
  <c r="F87" i="7"/>
  <c r="G65" i="7"/>
  <c r="E59" i="7"/>
  <c r="E39" i="7"/>
  <c r="E35" i="7"/>
  <c r="G116" i="7"/>
  <c r="G101" i="7"/>
  <c r="F91" i="7"/>
  <c r="E87" i="7"/>
  <c r="E83" i="7"/>
  <c r="F65" i="7"/>
  <c r="G108" i="7"/>
  <c r="G97" i="7"/>
  <c r="G49" i="7"/>
  <c r="F27" i="7"/>
  <c r="E19" i="7"/>
  <c r="F5" i="7"/>
  <c r="E108" i="7"/>
  <c r="F97" i="7"/>
  <c r="F49" i="7"/>
  <c r="G37" i="7"/>
  <c r="E27" i="7"/>
  <c r="F9" i="7"/>
  <c r="F53" i="5"/>
  <c r="F58" i="5"/>
  <c r="F17" i="5"/>
  <c r="F61" i="5"/>
  <c r="G94" i="5"/>
  <c r="F94" i="5"/>
  <c r="F45" i="5"/>
  <c r="F86" i="5"/>
  <c r="F50" i="5"/>
  <c r="F54" i="5"/>
  <c r="F49" i="5"/>
  <c r="F66" i="5"/>
  <c r="F42" i="5"/>
  <c r="F33" i="5"/>
  <c r="F70" i="5"/>
  <c r="F25" i="5"/>
  <c r="F13" i="5"/>
  <c r="F78" i="5"/>
  <c r="F90" i="5"/>
  <c r="F37" i="5"/>
  <c r="F5" i="5"/>
  <c r="F29" i="5"/>
  <c r="F4" i="5"/>
  <c r="F62" i="5"/>
  <c r="F57" i="5"/>
  <c r="F46" i="5"/>
  <c r="F41" i="5"/>
  <c r="F9" i="5"/>
  <c r="F74" i="5"/>
  <c r="F21" i="5"/>
  <c r="E11" i="8"/>
  <c r="E23" i="8"/>
  <c r="F17" i="8"/>
  <c r="F33" i="8"/>
  <c r="G28" i="8"/>
  <c r="G32" i="8"/>
  <c r="E15" i="8"/>
  <c r="F9" i="8"/>
  <c r="F37" i="8"/>
  <c r="F5" i="8"/>
  <c r="G36" i="8"/>
  <c r="E27" i="8"/>
  <c r="F13" i="8"/>
  <c r="G4" i="8"/>
  <c r="E35" i="8"/>
  <c r="F21" i="8"/>
  <c r="G12" i="8"/>
  <c r="E3" i="8"/>
  <c r="F25" i="8"/>
  <c r="G16" i="8"/>
  <c r="E7" i="8"/>
  <c r="F29" i="8"/>
  <c r="G20" i="8"/>
  <c r="L17" i="2"/>
  <c r="L3" i="2"/>
  <c r="G33" i="2"/>
  <c r="M32" i="2"/>
  <c r="L31" i="2"/>
  <c r="G27" i="2"/>
  <c r="M26" i="2"/>
  <c r="C24" i="2"/>
  <c r="C23" i="2"/>
  <c r="K19" i="2"/>
  <c r="G15" i="2"/>
  <c r="G14" i="2"/>
  <c r="C9" i="2"/>
  <c r="C8" i="2"/>
  <c r="M3" i="2"/>
  <c r="M33" i="2"/>
  <c r="J32" i="2"/>
  <c r="G29" i="2"/>
  <c r="M28" i="2"/>
  <c r="J26" i="2"/>
  <c r="M21" i="2"/>
  <c r="G19" i="2"/>
  <c r="G18" i="2"/>
  <c r="J17" i="2"/>
  <c r="C13" i="2"/>
  <c r="C12" i="2"/>
  <c r="L7" i="2"/>
  <c r="K7" i="2" s="1"/>
  <c r="M5" i="2"/>
  <c r="L4" i="2"/>
  <c r="K4" i="2" s="1"/>
  <c r="J3" i="2"/>
  <c r="L33" i="2"/>
  <c r="G30" i="2"/>
  <c r="C28" i="2"/>
  <c r="C27" i="2"/>
  <c r="G21" i="2"/>
  <c r="G20" i="2"/>
  <c r="C15" i="2"/>
  <c r="C14" i="2"/>
  <c r="L9" i="2"/>
  <c r="G5" i="2"/>
  <c r="J33" i="2"/>
  <c r="J28" i="2"/>
  <c r="K28" i="2" s="1"/>
  <c r="J27" i="2"/>
  <c r="L25" i="2"/>
  <c r="J21" i="2"/>
  <c r="K21" i="2" s="1"/>
  <c r="L11" i="2"/>
  <c r="M9" i="2"/>
  <c r="L6" i="2"/>
  <c r="K6" i="2" s="1"/>
  <c r="J5" i="2"/>
  <c r="K5" i="2" s="1"/>
  <c r="L13" i="2"/>
  <c r="G32" i="2"/>
  <c r="C30" i="2"/>
  <c r="J29" i="2"/>
  <c r="K29" i="2" s="1"/>
  <c r="L27" i="2"/>
  <c r="L26" i="2"/>
  <c r="G25" i="2"/>
  <c r="J23" i="2"/>
  <c r="M22" i="2"/>
  <c r="C21" i="2"/>
  <c r="C20" i="2"/>
  <c r="L15" i="2"/>
  <c r="K15" i="2" s="1"/>
  <c r="M13" i="2"/>
  <c r="G11" i="2"/>
  <c r="G10" i="2"/>
  <c r="J9" i="2"/>
  <c r="C5" i="2"/>
  <c r="G38" i="6"/>
  <c r="G34" i="6"/>
  <c r="G30" i="6"/>
  <c r="G26" i="6"/>
  <c r="G22" i="6"/>
  <c r="G18" i="6"/>
  <c r="G14" i="6"/>
  <c r="G10" i="6"/>
  <c r="G6" i="6"/>
  <c r="G2" i="6"/>
  <c r="F6" i="6"/>
  <c r="F2" i="6"/>
  <c r="G35" i="6"/>
  <c r="G31" i="6"/>
  <c r="G27" i="6"/>
  <c r="G23" i="6"/>
  <c r="G19" i="6"/>
  <c r="G15" i="6"/>
  <c r="G11" i="6"/>
  <c r="G7" i="6"/>
  <c r="G3" i="6"/>
  <c r="F113" i="7"/>
  <c r="E110" i="7"/>
  <c r="F105" i="7"/>
  <c r="E98" i="7"/>
  <c r="G98" i="7"/>
  <c r="F89" i="7"/>
  <c r="E82" i="7"/>
  <c r="G82" i="7"/>
  <c r="F73" i="7"/>
  <c r="E66" i="7"/>
  <c r="G66" i="7"/>
  <c r="F57" i="7"/>
  <c r="E50" i="7"/>
  <c r="G50" i="7"/>
  <c r="F41" i="7"/>
  <c r="F39" i="7"/>
  <c r="E34" i="7"/>
  <c r="G34" i="7"/>
  <c r="F25" i="7"/>
  <c r="F23" i="7"/>
  <c r="E16" i="7"/>
  <c r="F11" i="7"/>
  <c r="G11" i="7"/>
  <c r="F114" i="7"/>
  <c r="F101" i="7"/>
  <c r="F99" i="7"/>
  <c r="E94" i="7"/>
  <c r="G94" i="7"/>
  <c r="F85" i="7"/>
  <c r="F83" i="7"/>
  <c r="E78" i="7"/>
  <c r="G78" i="7"/>
  <c r="F69" i="7"/>
  <c r="F67" i="7"/>
  <c r="E62" i="7"/>
  <c r="G62" i="7"/>
  <c r="F53" i="7"/>
  <c r="F51" i="7"/>
  <c r="E46" i="7"/>
  <c r="G46" i="7"/>
  <c r="F37" i="7"/>
  <c r="F35" i="7"/>
  <c r="E30" i="7"/>
  <c r="G30" i="7"/>
  <c r="F21" i="7"/>
  <c r="G72" i="7"/>
  <c r="G56" i="7"/>
  <c r="E51" i="7"/>
  <c r="G40" i="7"/>
  <c r="G24" i="7"/>
  <c r="F15" i="7"/>
  <c r="G15" i="7"/>
  <c r="G104" i="7"/>
  <c r="G115" i="7"/>
  <c r="G109" i="7"/>
  <c r="F47" i="7"/>
  <c r="E42" i="7"/>
  <c r="G42" i="7"/>
  <c r="F40" i="7"/>
  <c r="F31" i="7"/>
  <c r="E26" i="7"/>
  <c r="G26" i="7"/>
  <c r="F24" i="7"/>
  <c r="G12" i="7"/>
  <c r="G88" i="7"/>
  <c r="G112" i="7"/>
  <c r="E106" i="7"/>
  <c r="G106" i="7"/>
  <c r="F104" i="7"/>
  <c r="F95" i="7"/>
  <c r="E90" i="7"/>
  <c r="G90" i="7"/>
  <c r="F88" i="7"/>
  <c r="F79" i="7"/>
  <c r="E74" i="7"/>
  <c r="G74" i="7"/>
  <c r="F72" i="7"/>
  <c r="F63" i="7"/>
  <c r="E58" i="7"/>
  <c r="G58" i="7"/>
  <c r="F56" i="7"/>
  <c r="F109" i="7"/>
  <c r="E95" i="7"/>
  <c r="G93" i="7"/>
  <c r="E79" i="7"/>
  <c r="G77" i="7"/>
  <c r="E63" i="7"/>
  <c r="G61" i="7"/>
  <c r="E47" i="7"/>
  <c r="G45" i="7"/>
  <c r="E31" i="7"/>
  <c r="G29" i="7"/>
  <c r="F7" i="7"/>
  <c r="G7" i="7"/>
  <c r="E102" i="7"/>
  <c r="G102" i="7"/>
  <c r="E86" i="7"/>
  <c r="G86" i="7"/>
  <c r="E70" i="7"/>
  <c r="G70" i="7"/>
  <c r="E54" i="7"/>
  <c r="G54" i="7"/>
  <c r="E38" i="7"/>
  <c r="G38" i="7"/>
  <c r="E22" i="7"/>
  <c r="G22" i="7"/>
  <c r="G16" i="7"/>
  <c r="F3" i="7"/>
  <c r="G3" i="7"/>
  <c r="E3" i="7"/>
  <c r="G89" i="7"/>
  <c r="G73" i="7"/>
  <c r="G57" i="7"/>
  <c r="G41" i="7"/>
  <c r="G25" i="7"/>
  <c r="G9" i="7"/>
  <c r="G5" i="7"/>
  <c r="G18" i="7"/>
  <c r="G14" i="7"/>
  <c r="G10" i="7"/>
  <c r="G6" i="7"/>
  <c r="G2" i="7"/>
  <c r="F14" i="7"/>
  <c r="F10" i="7"/>
  <c r="F6" i="7"/>
  <c r="F2" i="7"/>
  <c r="E52" i="5"/>
  <c r="F52" i="5"/>
  <c r="G52" i="5"/>
  <c r="E81" i="5"/>
  <c r="G81" i="5"/>
  <c r="E65" i="5"/>
  <c r="G65" i="5"/>
  <c r="E88" i="5"/>
  <c r="F88" i="5"/>
  <c r="G88" i="5"/>
  <c r="E84" i="5"/>
  <c r="F84" i="5"/>
  <c r="G84" i="5"/>
  <c r="E80" i="5"/>
  <c r="F80" i="5"/>
  <c r="G80" i="5"/>
  <c r="E76" i="5"/>
  <c r="F76" i="5"/>
  <c r="G76" i="5"/>
  <c r="E72" i="5"/>
  <c r="F72" i="5"/>
  <c r="G72" i="5"/>
  <c r="E68" i="5"/>
  <c r="F68" i="5"/>
  <c r="G68" i="5"/>
  <c r="E64" i="5"/>
  <c r="F64" i="5"/>
  <c r="G64" i="5"/>
  <c r="E60" i="5"/>
  <c r="F60" i="5"/>
  <c r="G60" i="5"/>
  <c r="E93" i="5"/>
  <c r="G93" i="5"/>
  <c r="E73" i="5"/>
  <c r="G73" i="5"/>
  <c r="E92" i="5"/>
  <c r="F92" i="5"/>
  <c r="G92" i="5"/>
  <c r="E36" i="5"/>
  <c r="F36" i="5"/>
  <c r="G36" i="5"/>
  <c r="E85" i="5"/>
  <c r="G85" i="5"/>
  <c r="E69" i="5"/>
  <c r="G69" i="5"/>
  <c r="E89" i="5"/>
  <c r="G89" i="5"/>
  <c r="E77" i="5"/>
  <c r="G77" i="5"/>
  <c r="E56" i="5"/>
  <c r="F56" i="5"/>
  <c r="G56" i="5"/>
  <c r="E40" i="5"/>
  <c r="F40" i="5"/>
  <c r="G40" i="5"/>
  <c r="E44" i="5"/>
  <c r="F44" i="5"/>
  <c r="G44" i="5"/>
  <c r="E48" i="5"/>
  <c r="F48" i="5"/>
  <c r="G48" i="5"/>
  <c r="F91" i="5"/>
  <c r="F71" i="5"/>
  <c r="F59" i="5"/>
  <c r="E91" i="5"/>
  <c r="E87" i="5"/>
  <c r="E83" i="5"/>
  <c r="E79" i="5"/>
  <c r="E75" i="5"/>
  <c r="E71" i="5"/>
  <c r="E67" i="5"/>
  <c r="E63" i="5"/>
  <c r="E59" i="5"/>
  <c r="E55" i="5"/>
  <c r="E51" i="5"/>
  <c r="E47" i="5"/>
  <c r="E43" i="5"/>
  <c r="E39" i="5"/>
  <c r="E35" i="5"/>
  <c r="G32" i="5"/>
  <c r="E31" i="5"/>
  <c r="G28" i="5"/>
  <c r="E27" i="5"/>
  <c r="G24" i="5"/>
  <c r="E23" i="5"/>
  <c r="G20" i="5"/>
  <c r="E19" i="5"/>
  <c r="G16" i="5"/>
  <c r="E15" i="5"/>
  <c r="G12" i="5"/>
  <c r="E11" i="5"/>
  <c r="G8" i="5"/>
  <c r="E7" i="5"/>
  <c r="G4" i="5"/>
  <c r="E3" i="5"/>
  <c r="F28" i="5"/>
  <c r="F24" i="5"/>
  <c r="F20" i="5"/>
  <c r="F16" i="5"/>
  <c r="F12" i="5"/>
  <c r="F8" i="5"/>
  <c r="F32" i="5"/>
  <c r="G61" i="5"/>
  <c r="G57" i="5"/>
  <c r="G53" i="5"/>
  <c r="G49" i="5"/>
  <c r="G45" i="5"/>
  <c r="G41" i="5"/>
  <c r="G37" i="5"/>
  <c r="G33" i="5"/>
  <c r="G29" i="5"/>
  <c r="G25" i="5"/>
  <c r="G21" i="5"/>
  <c r="G17" i="5"/>
  <c r="G13" i="5"/>
  <c r="G9" i="5"/>
  <c r="G5" i="5"/>
  <c r="G90" i="5"/>
  <c r="G86" i="5"/>
  <c r="G82" i="5"/>
  <c r="G78" i="5"/>
  <c r="G74" i="5"/>
  <c r="G70" i="5"/>
  <c r="G66" i="5"/>
  <c r="G62" i="5"/>
  <c r="G58" i="5"/>
  <c r="G54" i="5"/>
  <c r="G50" i="5"/>
  <c r="G46" i="5"/>
  <c r="G42" i="5"/>
  <c r="G38" i="5"/>
  <c r="G34" i="5"/>
  <c r="G30" i="5"/>
  <c r="G26" i="5"/>
  <c r="G22" i="5"/>
  <c r="G18" i="5"/>
  <c r="G14" i="5"/>
  <c r="G10" i="5"/>
  <c r="G6" i="5"/>
  <c r="G2" i="5"/>
  <c r="F38" i="5"/>
  <c r="F34" i="5"/>
  <c r="F30" i="5"/>
  <c r="F26" i="5"/>
  <c r="F22" i="5"/>
  <c r="F18" i="5"/>
  <c r="F14" i="5"/>
  <c r="F10" i="5"/>
  <c r="F6" i="5"/>
  <c r="F2" i="5"/>
  <c r="G87" i="5"/>
  <c r="G83" i="5"/>
  <c r="G79" i="5"/>
  <c r="G75" i="5"/>
  <c r="G67" i="5"/>
  <c r="G63" i="5"/>
  <c r="G55" i="5"/>
  <c r="G51" i="5"/>
  <c r="G47" i="5"/>
  <c r="G43" i="5"/>
  <c r="G39" i="5"/>
  <c r="G35" i="5"/>
  <c r="G31" i="5"/>
  <c r="G27" i="5"/>
  <c r="G23" i="5"/>
  <c r="G19" i="5"/>
  <c r="G15" i="5"/>
  <c r="G11" i="5"/>
  <c r="G7" i="5"/>
  <c r="G3" i="5"/>
  <c r="F32" i="8"/>
  <c r="F28" i="8"/>
  <c r="F24" i="8"/>
  <c r="F20" i="8"/>
  <c r="F16" i="8"/>
  <c r="F12" i="8"/>
  <c r="F8" i="8"/>
  <c r="F4" i="8"/>
  <c r="F36" i="8"/>
  <c r="G37" i="8"/>
  <c r="G33" i="8"/>
  <c r="G29" i="8"/>
  <c r="G25" i="8"/>
  <c r="G21" i="8"/>
  <c r="G17" i="8"/>
  <c r="G13" i="8"/>
  <c r="G9" i="8"/>
  <c r="G5" i="8"/>
  <c r="G38" i="8"/>
  <c r="G34" i="8"/>
  <c r="G30" i="8"/>
  <c r="G26" i="8"/>
  <c r="G22" i="8"/>
  <c r="G18" i="8"/>
  <c r="G14" i="8"/>
  <c r="G10" i="8"/>
  <c r="G6" i="8"/>
  <c r="G2" i="8"/>
  <c r="F34" i="8"/>
  <c r="F30" i="8"/>
  <c r="F26" i="8"/>
  <c r="F22" i="8"/>
  <c r="F18" i="8"/>
  <c r="F14" i="8"/>
  <c r="F10" i="8"/>
  <c r="F6" i="8"/>
  <c r="F2" i="8"/>
  <c r="G35" i="8"/>
  <c r="G31" i="8"/>
  <c r="G27" i="8"/>
  <c r="G23" i="8"/>
  <c r="G19" i="8"/>
  <c r="G15" i="8"/>
  <c r="G11" i="8"/>
  <c r="G7" i="8"/>
  <c r="G3" i="8"/>
  <c r="K26" i="2"/>
  <c r="K31" i="2"/>
  <c r="K3" i="2"/>
  <c r="K23" i="2"/>
  <c r="K9" i="2"/>
  <c r="K25" i="2"/>
  <c r="K11" i="2"/>
  <c r="K13" i="2"/>
  <c r="C33" i="2"/>
  <c r="C31" i="2"/>
  <c r="C29" i="2"/>
  <c r="G28" i="2"/>
  <c r="G26" i="2"/>
  <c r="G6" i="2"/>
  <c r="G4" i="2"/>
  <c r="G2" i="2"/>
  <c r="L32" i="2"/>
  <c r="K32" i="2" s="1"/>
  <c r="L30" i="2"/>
  <c r="K30" i="2" s="1"/>
  <c r="L10" i="2"/>
  <c r="K10" i="2" s="1"/>
  <c r="L8" i="2"/>
  <c r="K8" i="2" s="1"/>
  <c r="L24" i="2"/>
  <c r="K24" i="2" s="1"/>
  <c r="L22" i="2"/>
  <c r="K22" i="2" s="1"/>
  <c r="L20" i="2"/>
  <c r="K20" i="2" s="1"/>
  <c r="L18" i="2"/>
  <c r="K18" i="2" s="1"/>
  <c r="L16" i="2"/>
  <c r="K16" i="2" s="1"/>
  <c r="L14" i="2"/>
  <c r="K14" i="2" s="1"/>
  <c r="L12" i="2"/>
  <c r="K12" i="2" s="1"/>
  <c r="K33" i="2" l="1"/>
  <c r="H76" i="7"/>
  <c r="I76" i="7" s="1"/>
  <c r="H12" i="7"/>
  <c r="I12" i="7" s="1"/>
  <c r="H105" i="7"/>
  <c r="I105" i="7" s="1"/>
  <c r="H54" i="7"/>
  <c r="H39" i="7"/>
  <c r="I39" i="7" s="1"/>
  <c r="H87" i="7"/>
  <c r="H93" i="7"/>
  <c r="I93" i="7" s="1"/>
  <c r="H111" i="7"/>
  <c r="I111" i="7" s="1"/>
  <c r="H91" i="7"/>
  <c r="I91" i="7" s="1"/>
  <c r="H19" i="7"/>
  <c r="I19" i="7" s="1"/>
  <c r="H68" i="7"/>
  <c r="I68" i="7" s="1"/>
  <c r="H63" i="7"/>
  <c r="I63" i="7" s="1"/>
  <c r="H95" i="7"/>
  <c r="I95" i="7" s="1"/>
  <c r="H51" i="7"/>
  <c r="H83" i="7"/>
  <c r="I83" i="7" s="1"/>
  <c r="H11" i="7"/>
  <c r="I11" i="7" s="1"/>
  <c r="H89" i="7"/>
  <c r="I89" i="7" s="1"/>
  <c r="H9" i="7"/>
  <c r="I9" i="7" s="1"/>
  <c r="H27" i="7"/>
  <c r="I27" i="7" s="1"/>
  <c r="H17" i="7"/>
  <c r="H77" i="7"/>
  <c r="I77" i="7" s="1"/>
  <c r="H107" i="7"/>
  <c r="I107" i="7" s="1"/>
  <c r="H55" i="7"/>
  <c r="I55" i="7" s="1"/>
  <c r="H71" i="7"/>
  <c r="I71" i="7" s="1"/>
  <c r="H100" i="7"/>
  <c r="I100" i="7" s="1"/>
  <c r="H117" i="7"/>
  <c r="I117" i="7" s="1"/>
  <c r="H36" i="7"/>
  <c r="I36" i="7" s="1"/>
  <c r="H92" i="7"/>
  <c r="H22" i="7"/>
  <c r="I22" i="7" s="1"/>
  <c r="H66" i="7"/>
  <c r="I66" i="7" s="1"/>
  <c r="H112" i="7"/>
  <c r="I112" i="7" s="1"/>
  <c r="H40" i="7"/>
  <c r="I40" i="7" s="1"/>
  <c r="H25" i="7"/>
  <c r="I25" i="7" s="1"/>
  <c r="H47" i="7"/>
  <c r="I47" i="7" s="1"/>
  <c r="H5" i="7"/>
  <c r="I5" i="7" s="1"/>
  <c r="H59" i="7"/>
  <c r="H110" i="7"/>
  <c r="I110" i="7" s="1"/>
  <c r="H96" i="7"/>
  <c r="H16" i="7"/>
  <c r="I16" i="7" s="1"/>
  <c r="H103" i="7"/>
  <c r="I103" i="7" s="1"/>
  <c r="H18" i="7"/>
  <c r="I18" i="7" s="1"/>
  <c r="H28" i="7"/>
  <c r="I28" i="7" s="1"/>
  <c r="H106" i="7"/>
  <c r="I106" i="7" s="1"/>
  <c r="H7" i="7"/>
  <c r="H72" i="7"/>
  <c r="I72" i="7" s="1"/>
  <c r="H104" i="7"/>
  <c r="I104" i="7" s="1"/>
  <c r="H21" i="7"/>
  <c r="I21" i="7" s="1"/>
  <c r="H53" i="7"/>
  <c r="I53" i="7" s="1"/>
  <c r="H85" i="7"/>
  <c r="I85" i="7" s="1"/>
  <c r="H13" i="7"/>
  <c r="I13" i="7" s="1"/>
  <c r="H80" i="7"/>
  <c r="I80" i="7" s="1"/>
  <c r="H61" i="7"/>
  <c r="I61" i="7" s="1"/>
  <c r="H60" i="7"/>
  <c r="I60" i="7" s="1"/>
  <c r="H30" i="7"/>
  <c r="I30" i="7" s="1"/>
  <c r="H94" i="7"/>
  <c r="I94" i="7" s="1"/>
  <c r="H14" i="7"/>
  <c r="I14" i="7" s="1"/>
  <c r="H15" i="7"/>
  <c r="I15" i="7" s="1"/>
  <c r="H114" i="7"/>
  <c r="I114" i="7" s="1"/>
  <c r="H48" i="7"/>
  <c r="I48" i="7" s="1"/>
  <c r="H64" i="7"/>
  <c r="I64" i="7" s="1"/>
  <c r="H24" i="7"/>
  <c r="I24" i="7" s="1"/>
  <c r="H41" i="7"/>
  <c r="I41" i="7" s="1"/>
  <c r="H4" i="7"/>
  <c r="I4" i="7" s="1"/>
  <c r="H38" i="7"/>
  <c r="I38" i="7" s="1"/>
  <c r="H34" i="7"/>
  <c r="I34" i="7" s="1"/>
  <c r="H58" i="7"/>
  <c r="I58" i="7" s="1"/>
  <c r="H26" i="7"/>
  <c r="I26" i="7" s="1"/>
  <c r="H82" i="7"/>
  <c r="I82" i="7" s="1"/>
  <c r="H90" i="7"/>
  <c r="I90" i="7" s="1"/>
  <c r="H2" i="7"/>
  <c r="I2" i="7" s="1"/>
  <c r="H74" i="7"/>
  <c r="I74" i="7" s="1"/>
  <c r="H50" i="7"/>
  <c r="I50" i="7" s="1"/>
  <c r="H6" i="7"/>
  <c r="I6" i="7" s="1"/>
  <c r="H10" i="7"/>
  <c r="I10" i="7" s="1"/>
  <c r="H3" i="7"/>
  <c r="I3" i="7" s="1"/>
  <c r="H31" i="7"/>
  <c r="H23" i="7"/>
  <c r="I23" i="7" s="1"/>
  <c r="H57" i="7"/>
  <c r="H29" i="7"/>
  <c r="I29" i="7" s="1"/>
  <c r="H84" i="7"/>
  <c r="I84" i="7" s="1"/>
  <c r="H43" i="7"/>
  <c r="I43" i="7" s="1"/>
  <c r="H44" i="7"/>
  <c r="I44" i="7" s="1"/>
  <c r="H102" i="7"/>
  <c r="I102" i="7" s="1"/>
  <c r="H42" i="7"/>
  <c r="I42" i="7" s="1"/>
  <c r="H49" i="7"/>
  <c r="I49" i="7" s="1"/>
  <c r="H33" i="7"/>
  <c r="I33" i="7" s="1"/>
  <c r="H116" i="7"/>
  <c r="I116" i="7" s="1"/>
  <c r="H81" i="7"/>
  <c r="I81" i="7" s="1"/>
  <c r="H78" i="7"/>
  <c r="I78" i="7" s="1"/>
  <c r="H86" i="7"/>
  <c r="I86" i="7" s="1"/>
  <c r="H32" i="7"/>
  <c r="I32" i="7" s="1"/>
  <c r="H62" i="7"/>
  <c r="I62" i="7" s="1"/>
  <c r="H97" i="7"/>
  <c r="I97" i="7" s="1"/>
  <c r="H65" i="7"/>
  <c r="I65" i="7" s="1"/>
  <c r="H20" i="7"/>
  <c r="I20" i="7" s="1"/>
  <c r="H75" i="7"/>
  <c r="I75" i="7" s="1"/>
  <c r="H115" i="7"/>
  <c r="I115" i="7" s="1"/>
  <c r="H108" i="7"/>
  <c r="I108" i="7" s="1"/>
  <c r="H52" i="7"/>
  <c r="I52" i="7" s="1"/>
  <c r="H70" i="7"/>
  <c r="I70" i="7" s="1"/>
  <c r="H109" i="7"/>
  <c r="I109" i="7" s="1"/>
  <c r="H79" i="7"/>
  <c r="I79" i="7" s="1"/>
  <c r="H35" i="7"/>
  <c r="I35" i="7" s="1"/>
  <c r="H67" i="7"/>
  <c r="I67" i="7" s="1"/>
  <c r="H99" i="7"/>
  <c r="I99" i="7" s="1"/>
  <c r="H56" i="7"/>
  <c r="I56" i="7" s="1"/>
  <c r="H88" i="7"/>
  <c r="I88" i="7" s="1"/>
  <c r="H37" i="7"/>
  <c r="I37" i="7" s="1"/>
  <c r="H69" i="7"/>
  <c r="I69" i="7" s="1"/>
  <c r="H101" i="7"/>
  <c r="I101" i="7" s="1"/>
  <c r="H73" i="7"/>
  <c r="I73" i="7" s="1"/>
  <c r="H113" i="7"/>
  <c r="I113" i="7" s="1"/>
  <c r="H45" i="7"/>
  <c r="I45" i="7" s="1"/>
  <c r="H8" i="7"/>
  <c r="I8" i="7" s="1"/>
  <c r="H46" i="7"/>
  <c r="I46" i="7" s="1"/>
  <c r="H98" i="7"/>
  <c r="I98" i="7" s="1"/>
  <c r="H40" i="8"/>
  <c r="I40" i="8" s="1"/>
  <c r="H65" i="5"/>
  <c r="I65" i="5" s="1"/>
  <c r="H18" i="5"/>
  <c r="I18" i="5" s="1"/>
  <c r="H22" i="5"/>
  <c r="I22" i="5" s="1"/>
  <c r="H24" i="5"/>
  <c r="I24" i="5" s="1"/>
  <c r="H74" i="5"/>
  <c r="I74" i="5" s="1"/>
  <c r="H94" i="5"/>
  <c r="I94" i="5" s="1"/>
  <c r="H19" i="5"/>
  <c r="I19" i="5" s="1"/>
  <c r="H59" i="5"/>
  <c r="I59" i="5" s="1"/>
  <c r="H36" i="5"/>
  <c r="I36" i="5" s="1"/>
  <c r="H68" i="5"/>
  <c r="I68" i="5" s="1"/>
  <c r="H37" i="5"/>
  <c r="I37" i="5" s="1"/>
  <c r="H30" i="5"/>
  <c r="I30" i="5" s="1"/>
  <c r="H44" i="5"/>
  <c r="I44" i="5" s="1"/>
  <c r="H88" i="5"/>
  <c r="I88" i="5" s="1"/>
  <c r="H42" i="5"/>
  <c r="I42" i="5" s="1"/>
  <c r="H26" i="5"/>
  <c r="I26" i="5" s="1"/>
  <c r="H28" i="5"/>
  <c r="I28" i="5" s="1"/>
  <c r="H9" i="5"/>
  <c r="I9" i="5" s="1"/>
  <c r="H58" i="5"/>
  <c r="I58" i="5" s="1"/>
  <c r="H51" i="5"/>
  <c r="I51" i="5" s="1"/>
  <c r="H71" i="5"/>
  <c r="I71" i="5" s="1"/>
  <c r="H80" i="5"/>
  <c r="I80" i="5" s="1"/>
  <c r="H41" i="5"/>
  <c r="I41" i="5" s="1"/>
  <c r="H49" i="5"/>
  <c r="I49" i="5" s="1"/>
  <c r="H85" i="5"/>
  <c r="I85" i="5" s="1"/>
  <c r="H89" i="5"/>
  <c r="I89" i="5" s="1"/>
  <c r="H31" i="5"/>
  <c r="I31" i="5" s="1"/>
  <c r="H2" i="5"/>
  <c r="I2" i="5" s="1"/>
  <c r="H82" i="5"/>
  <c r="I82" i="5" s="1"/>
  <c r="H34" i="5"/>
  <c r="I34" i="5" s="1"/>
  <c r="H32" i="5"/>
  <c r="I32" i="5" s="1"/>
  <c r="H91" i="5"/>
  <c r="I91" i="5" s="1"/>
  <c r="H40" i="5"/>
  <c r="I40" i="5" s="1"/>
  <c r="H60" i="5"/>
  <c r="I60" i="5" s="1"/>
  <c r="H46" i="5"/>
  <c r="I46" i="5" s="1"/>
  <c r="H78" i="5"/>
  <c r="I78" i="5" s="1"/>
  <c r="H54" i="5"/>
  <c r="I54" i="5" s="1"/>
  <c r="H93" i="5"/>
  <c r="I93" i="5" s="1"/>
  <c r="H75" i="5"/>
  <c r="I75" i="5" s="1"/>
  <c r="H73" i="5"/>
  <c r="I73" i="5" s="1"/>
  <c r="H39" i="5"/>
  <c r="I39" i="5" s="1"/>
  <c r="H66" i="5"/>
  <c r="I66" i="5" s="1"/>
  <c r="H55" i="5"/>
  <c r="I55" i="5" s="1"/>
  <c r="H23" i="5"/>
  <c r="I23" i="5" s="1"/>
  <c r="H90" i="5"/>
  <c r="I90" i="5" s="1"/>
  <c r="H6" i="5"/>
  <c r="I6" i="5" s="1"/>
  <c r="H38" i="5"/>
  <c r="I38" i="5" s="1"/>
  <c r="H8" i="5"/>
  <c r="I8" i="5" s="1"/>
  <c r="H92" i="5"/>
  <c r="I92" i="5" s="1"/>
  <c r="H72" i="5"/>
  <c r="I72" i="5" s="1"/>
  <c r="H57" i="5"/>
  <c r="I57" i="5" s="1"/>
  <c r="H13" i="5"/>
  <c r="I13" i="5" s="1"/>
  <c r="H50" i="5"/>
  <c r="I50" i="5" s="1"/>
  <c r="H43" i="5"/>
  <c r="I43" i="5" s="1"/>
  <c r="H87" i="5"/>
  <c r="I87" i="5" s="1"/>
  <c r="H81" i="5"/>
  <c r="I81" i="5" s="1"/>
  <c r="H47" i="5"/>
  <c r="I47" i="5" s="1"/>
  <c r="H84" i="5"/>
  <c r="I84" i="5" s="1"/>
  <c r="H62" i="5"/>
  <c r="I62" i="5" s="1"/>
  <c r="H25" i="5"/>
  <c r="I25" i="5" s="1"/>
  <c r="H86" i="5"/>
  <c r="I86" i="5" s="1"/>
  <c r="H27" i="5"/>
  <c r="I27" i="5" s="1"/>
  <c r="H53" i="5"/>
  <c r="I53" i="5" s="1"/>
  <c r="H69" i="5"/>
  <c r="I69" i="5" s="1"/>
  <c r="H20" i="5"/>
  <c r="I20" i="5" s="1"/>
  <c r="H5" i="5"/>
  <c r="I5" i="5" s="1"/>
  <c r="H17" i="5"/>
  <c r="I17" i="5" s="1"/>
  <c r="H35" i="5"/>
  <c r="I35" i="5" s="1"/>
  <c r="H15" i="5"/>
  <c r="I15" i="5" s="1"/>
  <c r="H10" i="5"/>
  <c r="I10" i="5" s="1"/>
  <c r="H12" i="5"/>
  <c r="I12" i="5" s="1"/>
  <c r="H48" i="5"/>
  <c r="I48" i="5" s="1"/>
  <c r="H14" i="5"/>
  <c r="I14" i="5" s="1"/>
  <c r="H16" i="5"/>
  <c r="I16" i="5" s="1"/>
  <c r="H56" i="5"/>
  <c r="I56" i="5" s="1"/>
  <c r="H64" i="5"/>
  <c r="I64" i="5" s="1"/>
  <c r="H4" i="5"/>
  <c r="I4" i="5" s="1"/>
  <c r="H70" i="5"/>
  <c r="I70" i="5" s="1"/>
  <c r="H45" i="5"/>
  <c r="I45" i="5" s="1"/>
  <c r="H61" i="5"/>
  <c r="I61" i="5" s="1"/>
  <c r="H63" i="5"/>
  <c r="I63" i="5" s="1"/>
  <c r="H3" i="5"/>
  <c r="I3" i="5" s="1"/>
  <c r="H83" i="5"/>
  <c r="I83" i="5" s="1"/>
  <c r="H77" i="5"/>
  <c r="I77" i="5" s="1"/>
  <c r="H76" i="5"/>
  <c r="I76" i="5" s="1"/>
  <c r="H52" i="5"/>
  <c r="I52" i="5" s="1"/>
  <c r="H21" i="5"/>
  <c r="I21" i="5" s="1"/>
  <c r="H29" i="5"/>
  <c r="I29" i="5" s="1"/>
  <c r="H33" i="5"/>
  <c r="I33" i="5" s="1"/>
  <c r="H79" i="5"/>
  <c r="I79" i="5" s="1"/>
  <c r="H11" i="5"/>
  <c r="I11" i="5" s="1"/>
  <c r="H7" i="5"/>
  <c r="I7" i="5" s="1"/>
  <c r="H67" i="5"/>
  <c r="I67" i="5" s="1"/>
  <c r="H39" i="8"/>
  <c r="I39" i="8" s="1"/>
  <c r="H34" i="8"/>
  <c r="I34" i="8" s="1"/>
  <c r="K27" i="2"/>
  <c r="K17" i="2"/>
  <c r="H32" i="6"/>
  <c r="I32" i="6" s="1"/>
  <c r="H11" i="6"/>
  <c r="I11" i="6" s="1"/>
  <c r="H7" i="6"/>
  <c r="I7" i="6" s="1"/>
  <c r="H27" i="6"/>
  <c r="I27" i="6" s="1"/>
  <c r="H6" i="6"/>
  <c r="I6" i="6" s="1"/>
  <c r="H23" i="6"/>
  <c r="I23" i="6" s="1"/>
  <c r="H8" i="6"/>
  <c r="I8" i="6" s="1"/>
  <c r="H19" i="6"/>
  <c r="I19" i="6" s="1"/>
  <c r="H24" i="6"/>
  <c r="I24" i="6" s="1"/>
  <c r="H4" i="6"/>
  <c r="I4" i="6" s="1"/>
  <c r="H15" i="6"/>
  <c r="I15" i="6" s="1"/>
  <c r="H35" i="6"/>
  <c r="I35" i="6" s="1"/>
  <c r="H20" i="6"/>
  <c r="I20" i="6" s="1"/>
  <c r="H10" i="6"/>
  <c r="I10" i="6" s="1"/>
  <c r="H18" i="6"/>
  <c r="I18" i="6" s="1"/>
  <c r="H30" i="6"/>
  <c r="I30" i="6" s="1"/>
  <c r="H34" i="6"/>
  <c r="I34" i="6" s="1"/>
  <c r="H38" i="6"/>
  <c r="I38" i="6" s="1"/>
  <c r="H13" i="6"/>
  <c r="I13" i="6" s="1"/>
  <c r="H33" i="6"/>
  <c r="I33" i="6" s="1"/>
  <c r="H22" i="6"/>
  <c r="I22" i="6" s="1"/>
  <c r="H26" i="6"/>
  <c r="I26" i="6" s="1"/>
  <c r="H5" i="6"/>
  <c r="I5" i="6" s="1"/>
  <c r="H9" i="6"/>
  <c r="I9" i="6" s="1"/>
  <c r="H21" i="6"/>
  <c r="I21" i="6" s="1"/>
  <c r="H25" i="6"/>
  <c r="I25" i="6" s="1"/>
  <c r="H2" i="6"/>
  <c r="I2" i="6" s="1"/>
  <c r="H14" i="6"/>
  <c r="I14" i="6" s="1"/>
  <c r="H29" i="6"/>
  <c r="I29" i="6" s="1"/>
  <c r="H17" i="6"/>
  <c r="I17" i="6" s="1"/>
  <c r="H37" i="6"/>
  <c r="I37" i="6" s="1"/>
  <c r="H3" i="6"/>
  <c r="I3" i="6" s="1"/>
  <c r="H36" i="6"/>
  <c r="I36" i="6" s="1"/>
  <c r="H12" i="6"/>
  <c r="I12" i="6" s="1"/>
  <c r="H16" i="6"/>
  <c r="I16" i="6" s="1"/>
  <c r="H31" i="6"/>
  <c r="I31" i="6" s="1"/>
  <c r="H28" i="6"/>
  <c r="I28" i="6" s="1"/>
  <c r="I59" i="7"/>
  <c r="I87" i="7"/>
  <c r="I96" i="7"/>
  <c r="I17" i="7"/>
  <c r="I7" i="7"/>
  <c r="I54" i="7"/>
  <c r="I51" i="7"/>
  <c r="I31" i="7"/>
  <c r="I92" i="7"/>
  <c r="I57" i="7"/>
  <c r="H38" i="8"/>
  <c r="I38" i="8" s="1"/>
  <c r="H2" i="8"/>
  <c r="I2" i="8" s="1"/>
  <c r="H30" i="8"/>
  <c r="I30" i="8" s="1"/>
  <c r="H12" i="8"/>
  <c r="I12" i="8" s="1"/>
  <c r="H3" i="8"/>
  <c r="I3" i="8" s="1"/>
  <c r="H13" i="8"/>
  <c r="I13" i="8" s="1"/>
  <c r="H23" i="8"/>
  <c r="I23" i="8" s="1"/>
  <c r="H6" i="8"/>
  <c r="I6" i="8" s="1"/>
  <c r="H20" i="8"/>
  <c r="I20" i="8" s="1"/>
  <c r="H35" i="8"/>
  <c r="I35" i="8" s="1"/>
  <c r="H15" i="8"/>
  <c r="I15" i="8" s="1"/>
  <c r="H25" i="8"/>
  <c r="I25" i="8" s="1"/>
  <c r="H10" i="8"/>
  <c r="I10" i="8" s="1"/>
  <c r="H24" i="8"/>
  <c r="I24" i="8" s="1"/>
  <c r="H21" i="8"/>
  <c r="I21" i="8" s="1"/>
  <c r="H9" i="8"/>
  <c r="I9" i="8" s="1"/>
  <c r="H16" i="8"/>
  <c r="I16" i="8" s="1"/>
  <c r="H14" i="8"/>
  <c r="I14" i="8" s="1"/>
  <c r="H28" i="8"/>
  <c r="I28" i="8" s="1"/>
  <c r="H31" i="8"/>
  <c r="I31" i="8" s="1"/>
  <c r="H19" i="8"/>
  <c r="I19" i="8" s="1"/>
  <c r="H18" i="8"/>
  <c r="I18" i="8" s="1"/>
  <c r="H36" i="8"/>
  <c r="I36" i="8" s="1"/>
  <c r="H32" i="8"/>
  <c r="I32" i="8" s="1"/>
  <c r="H17" i="8"/>
  <c r="I17" i="8" s="1"/>
  <c r="H5" i="8"/>
  <c r="I5" i="8" s="1"/>
  <c r="H22" i="8"/>
  <c r="I22" i="8" s="1"/>
  <c r="H4" i="8"/>
  <c r="I4" i="8" s="1"/>
  <c r="H7" i="8"/>
  <c r="I7" i="8" s="1"/>
  <c r="H27" i="8"/>
  <c r="I27" i="8" s="1"/>
  <c r="H11" i="8"/>
  <c r="I11" i="8" s="1"/>
  <c r="H26" i="8"/>
  <c r="I26" i="8" s="1"/>
  <c r="H8" i="8"/>
  <c r="I8" i="8" s="1"/>
  <c r="H29" i="8"/>
  <c r="I29" i="8" s="1"/>
  <c r="H37" i="8"/>
  <c r="I37" i="8" s="1"/>
  <c r="H33" i="8"/>
  <c r="I33" i="8" s="1"/>
</calcChain>
</file>

<file path=xl/sharedStrings.xml><?xml version="1.0" encoding="utf-8"?>
<sst xmlns="http://schemas.openxmlformats.org/spreadsheetml/2006/main" count="2317" uniqueCount="788">
  <si>
    <t>team</t>
  </si>
  <si>
    <t>FullName</t>
  </si>
  <si>
    <t>Pos</t>
  </si>
  <si>
    <t>PPR</t>
  </si>
  <si>
    <t>SixPt</t>
  </si>
  <si>
    <t>Std</t>
  </si>
  <si>
    <t>Int</t>
  </si>
  <si>
    <t>Tgts</t>
  </si>
  <si>
    <t>catchRate</t>
  </si>
  <si>
    <t>reYpc</t>
  </si>
  <si>
    <t>ruYpa</t>
  </si>
  <si>
    <t>ARI</t>
  </si>
  <si>
    <t>Kyler Murray</t>
  </si>
  <si>
    <t>QB</t>
  </si>
  <si>
    <t>Colt McCoy</t>
  </si>
  <si>
    <t>Chase Edmonds</t>
  </si>
  <si>
    <t>RB</t>
  </si>
  <si>
    <t>James Conner</t>
  </si>
  <si>
    <t>TE</t>
  </si>
  <si>
    <t>DeAndre Hopkins</t>
  </si>
  <si>
    <t>WR</t>
  </si>
  <si>
    <t>Christian Kirk</t>
  </si>
  <si>
    <t>Rondale Moore</t>
  </si>
  <si>
    <t>CAR</t>
  </si>
  <si>
    <t>Christian McCaffrey</t>
  </si>
  <si>
    <t>Chuba Hubbard</t>
  </si>
  <si>
    <t>Dan Arnold</t>
  </si>
  <si>
    <t>Ian Thomas</t>
  </si>
  <si>
    <t>BAL</t>
  </si>
  <si>
    <t>Lamar Jackson</t>
  </si>
  <si>
    <t>Mark Andrews</t>
  </si>
  <si>
    <t>Rashod Bateman</t>
  </si>
  <si>
    <t>Marquise Brown</t>
  </si>
  <si>
    <t>BUF</t>
  </si>
  <si>
    <t>Josh Allen</t>
  </si>
  <si>
    <t>Mitchell Trubisky</t>
  </si>
  <si>
    <t>Zack Moss</t>
  </si>
  <si>
    <t>Devin Singletary</t>
  </si>
  <si>
    <t>Matt Breida</t>
  </si>
  <si>
    <t>Dawson Knox</t>
  </si>
  <si>
    <t>Stefon Diggs</t>
  </si>
  <si>
    <t>Gabriel Davis</t>
  </si>
  <si>
    <t>CHI</t>
  </si>
  <si>
    <t>Justin Fields</t>
  </si>
  <si>
    <t>David Montgomery</t>
  </si>
  <si>
    <t>Damien Williams</t>
  </si>
  <si>
    <t>Cole Kmet</t>
  </si>
  <si>
    <t>Darnell Mooney</t>
  </si>
  <si>
    <t>Anthony Miller</t>
  </si>
  <si>
    <t>CIN</t>
  </si>
  <si>
    <t>Joe Burrow</t>
  </si>
  <si>
    <t>Brandon Allen</t>
  </si>
  <si>
    <t>Joe Mixon</t>
  </si>
  <si>
    <t>Samaje Perine</t>
  </si>
  <si>
    <t>Chris Evans</t>
  </si>
  <si>
    <t>Drew Sample</t>
  </si>
  <si>
    <t>Ja'Marr Chase</t>
  </si>
  <si>
    <t>Tee Higgins</t>
  </si>
  <si>
    <t>Tyler Boyd</t>
  </si>
  <si>
    <t>CLE</t>
  </si>
  <si>
    <t>Case Keenum</t>
  </si>
  <si>
    <t>Nick Chubb</t>
  </si>
  <si>
    <t>Kareem Hunt</t>
  </si>
  <si>
    <t>D'Ernest Johnson</t>
  </si>
  <si>
    <t>Austin Hooper</t>
  </si>
  <si>
    <t>Harrison Bryant</t>
  </si>
  <si>
    <t>Jarvis Landry</t>
  </si>
  <si>
    <t>Rashard Higgins</t>
  </si>
  <si>
    <t>Donovan Peoples-Jones</t>
  </si>
  <si>
    <t>DAL</t>
  </si>
  <si>
    <t>Dak Prescott</t>
  </si>
  <si>
    <t>Ezekiel Elliott</t>
  </si>
  <si>
    <t>Tony Pollard</t>
  </si>
  <si>
    <t>Rico Dowdle</t>
  </si>
  <si>
    <t>Dalton Schultz</t>
  </si>
  <si>
    <t>Amari Cooper</t>
  </si>
  <si>
    <t>Michael Gallup</t>
  </si>
  <si>
    <t>CeeDee Lamb</t>
  </si>
  <si>
    <t>Cedrick Wilson</t>
  </si>
  <si>
    <t>DEN</t>
  </si>
  <si>
    <t>Drew Lock</t>
  </si>
  <si>
    <t>Teddy Bridgewater</t>
  </si>
  <si>
    <t>Javonte Williams</t>
  </si>
  <si>
    <t>Mike Boone</t>
  </si>
  <si>
    <t>Noah Fant</t>
  </si>
  <si>
    <t>Albert Okwuegbunam</t>
  </si>
  <si>
    <t>Courtland Sutton</t>
  </si>
  <si>
    <t>Jerry Jeudy</t>
  </si>
  <si>
    <t>DET</t>
  </si>
  <si>
    <t>Jared Goff</t>
  </si>
  <si>
    <t>Tim Boyle</t>
  </si>
  <si>
    <t>D'Andre Swift</t>
  </si>
  <si>
    <t>Jamaal Williams</t>
  </si>
  <si>
    <t>Quintez Cephus</t>
  </si>
  <si>
    <t>HOU</t>
  </si>
  <si>
    <t>Tyrod Taylor</t>
  </si>
  <si>
    <t>Deshaun Watson</t>
  </si>
  <si>
    <t>Phillip Lindsay</t>
  </si>
  <si>
    <t>Dontrell Hilliard</t>
  </si>
  <si>
    <t>Brandin Cooks</t>
  </si>
  <si>
    <t>Randall Cobb</t>
  </si>
  <si>
    <t>Nico Collins</t>
  </si>
  <si>
    <t>GB</t>
  </si>
  <si>
    <t>Aaron Rodgers</t>
  </si>
  <si>
    <t>Jordan Love</t>
  </si>
  <si>
    <t>Aaron Jones</t>
  </si>
  <si>
    <t>Kylin Hill</t>
  </si>
  <si>
    <t>Marcedes Lewis</t>
  </si>
  <si>
    <t>Davante Adams</t>
  </si>
  <si>
    <t>Allen Lazard</t>
  </si>
  <si>
    <t>Marquez Valdes-Scantling</t>
  </si>
  <si>
    <t>IND</t>
  </si>
  <si>
    <t>Carson Wentz</t>
  </si>
  <si>
    <t>Jonathan Taylor</t>
  </si>
  <si>
    <t>Nyheim Hines</t>
  </si>
  <si>
    <t>Mo Alie-Cox</t>
  </si>
  <si>
    <t>Parris Campbell</t>
  </si>
  <si>
    <t>ATL</t>
  </si>
  <si>
    <t>Matt Ryan</t>
  </si>
  <si>
    <t>Mike Davis</t>
  </si>
  <si>
    <t>Kyle Pitts</t>
  </si>
  <si>
    <t>Hayden Hurst</t>
  </si>
  <si>
    <t>Russell Gage</t>
  </si>
  <si>
    <t>Olamide Zaccheaus</t>
  </si>
  <si>
    <t>Cordarrelle Patterson</t>
  </si>
  <si>
    <t>JAC</t>
  </si>
  <si>
    <t>Trevor Lawrence</t>
  </si>
  <si>
    <t>Gardner Minshew</t>
  </si>
  <si>
    <t>James Robinson</t>
  </si>
  <si>
    <t>James O'Shaughnessy</t>
  </si>
  <si>
    <t>Phillip Dorsett</t>
  </si>
  <si>
    <t>KC</t>
  </si>
  <si>
    <t>Chad Henne</t>
  </si>
  <si>
    <t>Clyde Edwards-Helaire</t>
  </si>
  <si>
    <t>Darrel Williams</t>
  </si>
  <si>
    <t>Travis Kelce</t>
  </si>
  <si>
    <t>Tyreek Hill</t>
  </si>
  <si>
    <t>Mecole Hardman</t>
  </si>
  <si>
    <t>Byron Pringle</t>
  </si>
  <si>
    <t>LAC</t>
  </si>
  <si>
    <t>Justin Herbert</t>
  </si>
  <si>
    <t>Chase Daniel</t>
  </si>
  <si>
    <t>Austin Ekeler</t>
  </si>
  <si>
    <t>Donald Parham</t>
  </si>
  <si>
    <t>Keenan Allen</t>
  </si>
  <si>
    <t>Mike Williams</t>
  </si>
  <si>
    <t>Jalen Guyton</t>
  </si>
  <si>
    <t>Josh Palmer</t>
  </si>
  <si>
    <t>LAR</t>
  </si>
  <si>
    <t>Matthew Stafford</t>
  </si>
  <si>
    <t>John Wolford</t>
  </si>
  <si>
    <t>Cam Akers</t>
  </si>
  <si>
    <t>Tyler Higbee</t>
  </si>
  <si>
    <t>Cooper Kupp</t>
  </si>
  <si>
    <t>Robert Woods</t>
  </si>
  <si>
    <t>Van Jefferson</t>
  </si>
  <si>
    <t>LV</t>
  </si>
  <si>
    <t>Derek Carr</t>
  </si>
  <si>
    <t>Marcus Mariota</t>
  </si>
  <si>
    <t>Josh Jacobs</t>
  </si>
  <si>
    <t>Darren Waller</t>
  </si>
  <si>
    <t>Foster Moreau</t>
  </si>
  <si>
    <t>Hunter Renfrow</t>
  </si>
  <si>
    <t>Bryan Edwards</t>
  </si>
  <si>
    <t>MIA</t>
  </si>
  <si>
    <t>Tua Tagovailoa</t>
  </si>
  <si>
    <t>Jacoby Brissett</t>
  </si>
  <si>
    <t>Mike Gesicki</t>
  </si>
  <si>
    <t>Durham Smythe</t>
  </si>
  <si>
    <t>Jaylen Waddle</t>
  </si>
  <si>
    <t>DeVante Parker</t>
  </si>
  <si>
    <t>MIN</t>
  </si>
  <si>
    <t>Kirk Cousins</t>
  </si>
  <si>
    <t>Dalvin Cook</t>
  </si>
  <si>
    <t>Alexander Mattison</t>
  </si>
  <si>
    <t>Tyler Conklin</t>
  </si>
  <si>
    <t>Justin Jefferson</t>
  </si>
  <si>
    <t>Adam Thielen</t>
  </si>
  <si>
    <t>NYG</t>
  </si>
  <si>
    <t>Daniel Jones</t>
  </si>
  <si>
    <t>Saquon Barkley</t>
  </si>
  <si>
    <t>Evan Engram</t>
  </si>
  <si>
    <t>Kenny Golladay</t>
  </si>
  <si>
    <t>Sterling Shepard</t>
  </si>
  <si>
    <t>Kadarius Toney</t>
  </si>
  <si>
    <t>NYJ</t>
  </si>
  <si>
    <t>Zach Wilson</t>
  </si>
  <si>
    <t>Michael Carter</t>
  </si>
  <si>
    <t>Tyler Kroft</t>
  </si>
  <si>
    <t>Elijah Moore</t>
  </si>
  <si>
    <t>Corey Davis</t>
  </si>
  <si>
    <t>Jamison Crowder</t>
  </si>
  <si>
    <t>PHI</t>
  </si>
  <si>
    <t>Jalen Hurts</t>
  </si>
  <si>
    <t>Joe Flacco</t>
  </si>
  <si>
    <t>Miles Sanders</t>
  </si>
  <si>
    <t>Kenneth Gainwell</t>
  </si>
  <si>
    <t>Dallas Goedert</t>
  </si>
  <si>
    <t>Zach Ertz</t>
  </si>
  <si>
    <t>DeVonta Smith</t>
  </si>
  <si>
    <t>Jalen Reagor</t>
  </si>
  <si>
    <t>PIT</t>
  </si>
  <si>
    <t>Najee Harris</t>
  </si>
  <si>
    <t>Benny Snell</t>
  </si>
  <si>
    <t>Pat Freiermuth</t>
  </si>
  <si>
    <t>Diontae Johnson</t>
  </si>
  <si>
    <t>Chase Claypool</t>
  </si>
  <si>
    <t>SEA</t>
  </si>
  <si>
    <t>Russell Wilson</t>
  </si>
  <si>
    <t>Geno Smith</t>
  </si>
  <si>
    <t>Chris Carson</t>
  </si>
  <si>
    <t>Rashaad Penny</t>
  </si>
  <si>
    <t>Gerald Everett</t>
  </si>
  <si>
    <t>Will Dissly</t>
  </si>
  <si>
    <t>Tyler Lockett</t>
  </si>
  <si>
    <t>Freddie Swain</t>
  </si>
  <si>
    <t>SF</t>
  </si>
  <si>
    <t>Trey Lance</t>
  </si>
  <si>
    <t>Raheem Mostert</t>
  </si>
  <si>
    <t>Jeff Wilson</t>
  </si>
  <si>
    <t>George Kittle</t>
  </si>
  <si>
    <t>Brandon Aiyuk</t>
  </si>
  <si>
    <t>Deebo Samuel</t>
  </si>
  <si>
    <t>TB</t>
  </si>
  <si>
    <t>Tom Brady</t>
  </si>
  <si>
    <t>Blaine Gabbert</t>
  </si>
  <si>
    <t>Leonard Fournette</t>
  </si>
  <si>
    <t>Mike Evans</t>
  </si>
  <si>
    <t>Chris Godwin</t>
  </si>
  <si>
    <t>TEN</t>
  </si>
  <si>
    <t>Ryan Tannehill</t>
  </si>
  <si>
    <t>Derrick Henry</t>
  </si>
  <si>
    <t>Darrynton Evans</t>
  </si>
  <si>
    <t>Anthony Firkser</t>
  </si>
  <si>
    <t>Geoff Swaim</t>
  </si>
  <si>
    <t>WAS</t>
  </si>
  <si>
    <t>Taylor Heinicke</t>
  </si>
  <si>
    <t>Antonio Gibson</t>
  </si>
  <si>
    <t>Logan Thomas</t>
  </si>
  <si>
    <t>John Bates</t>
  </si>
  <si>
    <t>Terry McLaurin</t>
  </si>
  <si>
    <t>Curtis Samuel</t>
  </si>
  <si>
    <t>Dyami Brown</t>
  </si>
  <si>
    <t>NO</t>
  </si>
  <si>
    <t>Jameis Winston</t>
  </si>
  <si>
    <t>Taysom Hill</t>
  </si>
  <si>
    <t>Alvin Kamara</t>
  </si>
  <si>
    <t>Adam Trautman</t>
  </si>
  <si>
    <t>Nick Vannett</t>
  </si>
  <si>
    <t>Michael Thomas</t>
  </si>
  <si>
    <t>Marquez Callaway</t>
  </si>
  <si>
    <t>NE</t>
  </si>
  <si>
    <t>Mac Jones</t>
  </si>
  <si>
    <t>Damien Harris</t>
  </si>
  <si>
    <t>Sony Michel</t>
  </si>
  <si>
    <t>Jonnu Smith</t>
  </si>
  <si>
    <t>Hunter Henry</t>
  </si>
  <si>
    <t>Jakobi Meyers</t>
  </si>
  <si>
    <t>Nelson Agholor</t>
  </si>
  <si>
    <t>Kendrick Bourne</t>
  </si>
  <si>
    <t>Team</t>
  </si>
  <si>
    <t>Total Yards Per Game</t>
  </si>
  <si>
    <t>Passing Yards Per Game</t>
  </si>
  <si>
    <t>Rushing Yards Per Game</t>
  </si>
  <si>
    <t>Pass Attempts Per Game</t>
  </si>
  <si>
    <t>Rush Attempts Per Game</t>
  </si>
  <si>
    <t>Total Plays Per Game</t>
  </si>
  <si>
    <t>Yards Per Attempt</t>
  </si>
  <si>
    <t>Yards Per Carry</t>
  </si>
  <si>
    <t>Total Yards Per Play</t>
  </si>
  <si>
    <t>Rk</t>
  </si>
  <si>
    <t>Tm</t>
  </si>
  <si>
    <t>G</t>
  </si>
  <si>
    <t>PF</t>
  </si>
  <si>
    <t>Yds</t>
  </si>
  <si>
    <t>Ply</t>
  </si>
  <si>
    <t>Y/P</t>
  </si>
  <si>
    <t>TO</t>
  </si>
  <si>
    <t>FL</t>
  </si>
  <si>
    <t>1stD</t>
  </si>
  <si>
    <t>Cmp</t>
  </si>
  <si>
    <t>Att</t>
  </si>
  <si>
    <t>TD</t>
  </si>
  <si>
    <t>NY/A</t>
  </si>
  <si>
    <t>Y/A</t>
  </si>
  <si>
    <t>Pen</t>
  </si>
  <si>
    <t>1stPy</t>
  </si>
  <si>
    <t>Sc%</t>
  </si>
  <si>
    <t>TO%</t>
  </si>
  <si>
    <t>EXP</t>
  </si>
  <si>
    <t>Green Bay Packers</t>
  </si>
  <si>
    <t>Buffalo Bills</t>
  </si>
  <si>
    <t>Tampa Bay Buccaneers</t>
  </si>
  <si>
    <t>Tennessee Titans</t>
  </si>
  <si>
    <t>New Orleans Saints</t>
  </si>
  <si>
    <t>Kansas City Chiefs</t>
  </si>
  <si>
    <t>Baltimore Ravens</t>
  </si>
  <si>
    <t>Seattle Seahawks</t>
  </si>
  <si>
    <t>Indianapolis Colts</t>
  </si>
  <si>
    <t>Las Vegas Raiders</t>
  </si>
  <si>
    <t>Minnesota Vikings</t>
  </si>
  <si>
    <t>Pittsburgh Steelers</t>
  </si>
  <si>
    <t>Arizona Cardinals</t>
  </si>
  <si>
    <t>Cleveland Browns</t>
  </si>
  <si>
    <t>Miami Dolphins</t>
  </si>
  <si>
    <t>Atlanta Falcons</t>
  </si>
  <si>
    <t>Dallas Cowboys</t>
  </si>
  <si>
    <t>Houston Texans</t>
  </si>
  <si>
    <t>Los Angeles Chargers</t>
  </si>
  <si>
    <t>Detroit Lions</t>
  </si>
  <si>
    <t>San Francisco 49ers</t>
  </si>
  <si>
    <t>Los Angeles Rams</t>
  </si>
  <si>
    <t>Chicago Bears</t>
  </si>
  <si>
    <t>Carolina Panthers</t>
  </si>
  <si>
    <t>Washington Football Team</t>
  </si>
  <si>
    <t>Philadelphia Eagles</t>
  </si>
  <si>
    <t>New England Patriots</t>
  </si>
  <si>
    <t>Denver Broncos</t>
  </si>
  <si>
    <t>Cincinnati Bengals</t>
  </si>
  <si>
    <t>Jacksonville Jaguars</t>
  </si>
  <si>
    <t>New York Giants</t>
  </si>
  <si>
    <t>New York Jets</t>
  </si>
  <si>
    <t>Passing TDs Per Game</t>
  </si>
  <si>
    <t>Rushing TDs Per Game</t>
  </si>
  <si>
    <t>Projected Target Share</t>
  </si>
  <si>
    <t>Projected Carry Share</t>
  </si>
  <si>
    <t>Projected Rushing Yards Share</t>
  </si>
  <si>
    <t>Projected Receiving Yards Share</t>
  </si>
  <si>
    <t>Total TDs Per Game</t>
  </si>
  <si>
    <r>
      <t>Christian McCaffrey</t>
    </r>
    <r>
      <rPr>
        <sz val="7"/>
        <color rgb="FF737373"/>
        <rFont val="Open Sans"/>
        <family val="2"/>
      </rPr>
      <t> CAR (13)</t>
    </r>
  </si>
  <si>
    <r>
      <t>Dalvin Cook</t>
    </r>
    <r>
      <rPr>
        <sz val="7"/>
        <color rgb="FF737373"/>
        <rFont val="Open Sans"/>
        <family val="2"/>
      </rPr>
      <t> MIN (7)</t>
    </r>
  </si>
  <si>
    <r>
      <t>Jonathan Taylor</t>
    </r>
    <r>
      <rPr>
        <sz val="7"/>
        <color rgb="FF737373"/>
        <rFont val="Open Sans"/>
        <family val="2"/>
      </rPr>
      <t> IND (14)</t>
    </r>
  </si>
  <si>
    <r>
      <t>Joe Mixon</t>
    </r>
    <r>
      <rPr>
        <sz val="7"/>
        <color rgb="FF737373"/>
        <rFont val="Open Sans"/>
        <family val="2"/>
      </rPr>
      <t> CIN (10)</t>
    </r>
  </si>
  <si>
    <r>
      <t>Zack Moss</t>
    </r>
    <r>
      <rPr>
        <sz val="7"/>
        <color rgb="FF737373"/>
        <rFont val="Open Sans"/>
        <family val="2"/>
      </rPr>
      <t> BUF (7)</t>
    </r>
  </si>
  <si>
    <r>
      <t>Nyheim Hines</t>
    </r>
    <r>
      <rPr>
        <sz val="7"/>
        <color rgb="FF737373"/>
        <rFont val="Open Sans"/>
        <family val="2"/>
      </rPr>
      <t> IND (14)</t>
    </r>
  </si>
  <si>
    <r>
      <t>Devin Singletary</t>
    </r>
    <r>
      <rPr>
        <sz val="7"/>
        <color rgb="FF737373"/>
        <rFont val="Open Sans"/>
        <family val="2"/>
      </rPr>
      <t> BUF (7)</t>
    </r>
  </si>
  <si>
    <r>
      <t>Alexander Mattison</t>
    </r>
    <r>
      <rPr>
        <sz val="7"/>
        <color rgb="FF737373"/>
        <rFont val="Open Sans"/>
        <family val="2"/>
      </rPr>
      <t> MIN (7)</t>
    </r>
  </si>
  <si>
    <r>
      <t>Chuba Hubbard</t>
    </r>
    <r>
      <rPr>
        <sz val="7"/>
        <color rgb="FF737373"/>
        <rFont val="Open Sans"/>
        <family val="2"/>
      </rPr>
      <t> CAR (13)</t>
    </r>
  </si>
  <si>
    <t>Old Rank</t>
  </si>
  <si>
    <t>Name</t>
  </si>
  <si>
    <t>Name Clean</t>
  </si>
  <si>
    <t>Standard Projection</t>
  </si>
  <si>
    <t>Half Projection</t>
  </si>
  <si>
    <t>Full Projection</t>
  </si>
  <si>
    <t>Position</t>
  </si>
  <si>
    <t>Half PPR Projection Rank</t>
  </si>
  <si>
    <t>Difference</t>
  </si>
  <si>
    <r>
      <t>Josh Allen</t>
    </r>
    <r>
      <rPr>
        <sz val="7"/>
        <color rgb="FF737373"/>
        <rFont val="Open Sans"/>
        <family val="2"/>
      </rPr>
      <t> BUF (7)</t>
    </r>
  </si>
  <si>
    <r>
      <t>Joe Burrow</t>
    </r>
    <r>
      <rPr>
        <sz val="7"/>
        <color rgb="FF737373"/>
        <rFont val="Open Sans"/>
        <family val="2"/>
      </rPr>
      <t> CIN (10)</t>
    </r>
  </si>
  <si>
    <r>
      <t>Kirk Cousins</t>
    </r>
    <r>
      <rPr>
        <sz val="7"/>
        <color rgb="FF737373"/>
        <rFont val="Open Sans"/>
        <family val="2"/>
      </rPr>
      <t> MIN (7)</t>
    </r>
  </si>
  <si>
    <r>
      <t>Stefon Diggs</t>
    </r>
    <r>
      <rPr>
        <sz val="7"/>
        <color rgb="FF737373"/>
        <rFont val="Open Sans"/>
        <family val="2"/>
      </rPr>
      <t> BUF (7)</t>
    </r>
  </si>
  <si>
    <r>
      <t>Justin Jefferson</t>
    </r>
    <r>
      <rPr>
        <sz val="7"/>
        <color rgb="FF737373"/>
        <rFont val="Open Sans"/>
        <family val="2"/>
      </rPr>
      <t> MIN (7)</t>
    </r>
  </si>
  <si>
    <r>
      <t>Ja'Marr Chase</t>
    </r>
    <r>
      <rPr>
        <sz val="7"/>
        <color rgb="FF737373"/>
        <rFont val="Open Sans"/>
        <family val="2"/>
      </rPr>
      <t> CIN (10)</t>
    </r>
  </si>
  <si>
    <r>
      <t>Tee Higgins</t>
    </r>
    <r>
      <rPr>
        <sz val="7"/>
        <color rgb="FF737373"/>
        <rFont val="Open Sans"/>
        <family val="2"/>
      </rPr>
      <t> CIN (10)</t>
    </r>
  </si>
  <si>
    <r>
      <t>Adam Thielen</t>
    </r>
    <r>
      <rPr>
        <sz val="7"/>
        <color rgb="FF737373"/>
        <rFont val="Open Sans"/>
        <family val="2"/>
      </rPr>
      <t> MIN (7)</t>
    </r>
  </si>
  <si>
    <r>
      <t>Robby Anderson</t>
    </r>
    <r>
      <rPr>
        <sz val="7"/>
        <color rgb="FF737373"/>
        <rFont val="Open Sans"/>
        <family val="2"/>
      </rPr>
      <t> CAR (13)</t>
    </r>
  </si>
  <si>
    <r>
      <t>Tyler Boyd</t>
    </r>
    <r>
      <rPr>
        <sz val="7"/>
        <color rgb="FF737373"/>
        <rFont val="Open Sans"/>
        <family val="2"/>
      </rPr>
      <t> CIN (10)</t>
    </r>
  </si>
  <si>
    <r>
      <t>Gabriel Davis</t>
    </r>
    <r>
      <rPr>
        <sz val="7"/>
        <color rgb="FF737373"/>
        <rFont val="Open Sans"/>
        <family val="2"/>
      </rPr>
      <t> BUF (7)</t>
    </r>
  </si>
  <si>
    <r>
      <t>Parris Campbell</t>
    </r>
    <r>
      <rPr>
        <sz val="7"/>
        <color rgb="FF737373"/>
        <rFont val="Open Sans"/>
        <family val="2"/>
      </rPr>
      <t> IND (14)</t>
    </r>
  </si>
  <si>
    <r>
      <t>Dawson Knox</t>
    </r>
    <r>
      <rPr>
        <sz val="7"/>
        <color rgb="FF737373"/>
        <rFont val="Open Sans"/>
        <family val="2"/>
      </rPr>
      <t> BUF (7)</t>
    </r>
  </si>
  <si>
    <t>Desmond Ridder</t>
  </si>
  <si>
    <t>Tyler Allgeier</t>
  </si>
  <si>
    <t>Drake London</t>
  </si>
  <si>
    <t>Geronimo Allison</t>
  </si>
  <si>
    <t>Eno Benjamin</t>
  </si>
  <si>
    <t>Trey McBride</t>
  </si>
  <si>
    <t>AJ Green</t>
  </si>
  <si>
    <t>Tyler Huntley</t>
  </si>
  <si>
    <t>Devin Duvernay</t>
  </si>
  <si>
    <t>Tylan Wallace</t>
  </si>
  <si>
    <t>James Proche</t>
  </si>
  <si>
    <t>Trevor Siemian</t>
  </si>
  <si>
    <t>Khalil Herbert</t>
  </si>
  <si>
    <t>Velus Jones</t>
  </si>
  <si>
    <t>Equanimeous St Brown</t>
  </si>
  <si>
    <t>Trent Taylor</t>
  </si>
  <si>
    <t>David Njoku</t>
  </si>
  <si>
    <t>David Bell</t>
  </si>
  <si>
    <t>Anthony Schwartz</t>
  </si>
  <si>
    <t>Cooper Rush</t>
  </si>
  <si>
    <t>Sean McKeon</t>
  </si>
  <si>
    <t>Jalen Tolbert</t>
  </si>
  <si>
    <t>Brett Rypien</t>
  </si>
  <si>
    <t>Greg Dulcich</t>
  </si>
  <si>
    <t>KJ Hamler</t>
  </si>
  <si>
    <t>Craig Reynolds</t>
  </si>
  <si>
    <t>Brock Wright</t>
  </si>
  <si>
    <t>Jameson Williams</t>
  </si>
  <si>
    <t>AJ Dillon</t>
  </si>
  <si>
    <t>Robert Tonyan</t>
  </si>
  <si>
    <t>Christian Watson</t>
  </si>
  <si>
    <t>Davis Mills</t>
  </si>
  <si>
    <t>Kyle Allen</t>
  </si>
  <si>
    <t>Dameon Pierce</t>
  </si>
  <si>
    <t>Rex Burkhead</t>
  </si>
  <si>
    <t>Brevin Jordan</t>
  </si>
  <si>
    <t>Pharaoh Brown</t>
  </si>
  <si>
    <t>Nick Foles</t>
  </si>
  <si>
    <t>Jelani Woods</t>
  </si>
  <si>
    <t>Alec Pierce</t>
  </si>
  <si>
    <t>Ashton Dulin</t>
  </si>
  <si>
    <t>Isaiah Spiller</t>
  </si>
  <si>
    <t>James Cook</t>
  </si>
  <si>
    <t>OJ Howard</t>
  </si>
  <si>
    <t>Isaiah McKenzie</t>
  </si>
  <si>
    <t>Kyren Williams</t>
  </si>
  <si>
    <t>Kendall Blanton</t>
  </si>
  <si>
    <t>Ben Skowronek</t>
  </si>
  <si>
    <t>Jarrett Stidham</t>
  </si>
  <si>
    <t>Zamir White</t>
  </si>
  <si>
    <t>Keelan Cole</t>
  </si>
  <si>
    <t>Ronald Jones II</t>
  </si>
  <si>
    <t>Blake Bell</t>
  </si>
  <si>
    <t>JuJu Smith-Schuster</t>
  </si>
  <si>
    <t>Skyy Moore</t>
  </si>
  <si>
    <t>Erik Ezukanma</t>
  </si>
  <si>
    <t>Sean Mannion</t>
  </si>
  <si>
    <t>Kene Nwangwu</t>
  </si>
  <si>
    <t>Ben Ellefson</t>
  </si>
  <si>
    <t>Bisi Johnson</t>
  </si>
  <si>
    <t>Brian Hoyer</t>
  </si>
  <si>
    <t>Rhamondre Stevenson</t>
  </si>
  <si>
    <t>Tony Jones Jr</t>
  </si>
  <si>
    <t>Chris Olave</t>
  </si>
  <si>
    <t>Gary Brightwell</t>
  </si>
  <si>
    <t>Ricky Seals-Jones</t>
  </si>
  <si>
    <t>Wan'Dale Robinson</t>
  </si>
  <si>
    <t>Breece Hall</t>
  </si>
  <si>
    <t>CJ Uzomah</t>
  </si>
  <si>
    <t>Garrett Wilson</t>
  </si>
  <si>
    <t>Braxton Berrios</t>
  </si>
  <si>
    <t>Boston Scott</t>
  </si>
  <si>
    <t>Jack Stoll</t>
  </si>
  <si>
    <t>Quez Watkins</t>
  </si>
  <si>
    <t>Kenny Pickett</t>
  </si>
  <si>
    <t>Zach Gentry</t>
  </si>
  <si>
    <t>George Pickens</t>
  </si>
  <si>
    <t>DK Metcalf</t>
  </si>
  <si>
    <t>Bo Melton</t>
  </si>
  <si>
    <t>Nate Sudfeld</t>
  </si>
  <si>
    <t>Elijah Mitchell</t>
  </si>
  <si>
    <t>Tyrion Davis-Price</t>
  </si>
  <si>
    <t>Jauan Jennings</t>
  </si>
  <si>
    <t>Danny Gray</t>
  </si>
  <si>
    <t>Rachaad White</t>
  </si>
  <si>
    <t>Ke'Shawn Vaughn</t>
  </si>
  <si>
    <t>Cameron Brate</t>
  </si>
  <si>
    <t>Malik Willis</t>
  </si>
  <si>
    <t>Hassan Haskins</t>
  </si>
  <si>
    <t>Treylon Burks</t>
  </si>
  <si>
    <t>Nick Westbrook-Ikhine</t>
  </si>
  <si>
    <t>JD McKissic</t>
  </si>
  <si>
    <t>Jahan Dotson</t>
  </si>
  <si>
    <t>CJ Beathard</t>
  </si>
  <si>
    <t>Snoop Conner</t>
  </si>
  <si>
    <t>Laviska Shenault</t>
  </si>
  <si>
    <t>Zay Jones</t>
  </si>
  <si>
    <t>Matt Corral</t>
  </si>
  <si>
    <t>D'Onta Foreman</t>
  </si>
  <si>
    <t>Tommy Tremble</t>
  </si>
  <si>
    <t>DJ Moore</t>
  </si>
  <si>
    <t>Terrace Marshall Jr</t>
  </si>
  <si>
    <r>
      <t>Justin Herbert</t>
    </r>
    <r>
      <rPr>
        <sz val="7"/>
        <color rgb="FF737373"/>
        <rFont val="Open Sans"/>
        <family val="2"/>
      </rPr>
      <t> LAC (8)</t>
    </r>
  </si>
  <si>
    <r>
      <t>Jalen Hurts</t>
    </r>
    <r>
      <rPr>
        <sz val="7"/>
        <color rgb="FF737373"/>
        <rFont val="Open Sans"/>
        <family val="2"/>
      </rPr>
      <t> PHI (7)</t>
    </r>
  </si>
  <si>
    <r>
      <t>Kyler Murray</t>
    </r>
    <r>
      <rPr>
        <sz val="7"/>
        <color rgb="FF737373"/>
        <rFont val="Open Sans"/>
        <family val="2"/>
      </rPr>
      <t> ARI (13)</t>
    </r>
  </si>
  <si>
    <r>
      <t>Tom Brady</t>
    </r>
    <r>
      <rPr>
        <sz val="7"/>
        <color rgb="FF737373"/>
        <rFont val="Open Sans"/>
        <family val="2"/>
      </rPr>
      <t> TB (11)</t>
    </r>
  </si>
  <si>
    <r>
      <t>Lamar Jackson</t>
    </r>
    <r>
      <rPr>
        <sz val="7"/>
        <color rgb="FF737373"/>
        <rFont val="Open Sans"/>
        <family val="2"/>
      </rPr>
      <t> BAL (10)</t>
    </r>
  </si>
  <si>
    <r>
      <t>Matthew Stafford</t>
    </r>
    <r>
      <rPr>
        <sz val="7"/>
        <color rgb="FF737373"/>
        <rFont val="Open Sans"/>
        <family val="2"/>
      </rPr>
      <t> LAR (7)</t>
    </r>
  </si>
  <si>
    <r>
      <t>Dak Prescott</t>
    </r>
    <r>
      <rPr>
        <sz val="7"/>
        <color rgb="FF737373"/>
        <rFont val="Open Sans"/>
        <family val="2"/>
      </rPr>
      <t> DAL (9)</t>
    </r>
  </si>
  <si>
    <r>
      <t>Russell Wilson</t>
    </r>
    <r>
      <rPr>
        <sz val="7"/>
        <color rgb="FF737373"/>
        <rFont val="Open Sans"/>
        <family val="2"/>
      </rPr>
      <t> DEN (9)</t>
    </r>
  </si>
  <si>
    <r>
      <t>Aaron Rodgers</t>
    </r>
    <r>
      <rPr>
        <sz val="7"/>
        <color rgb="FF737373"/>
        <rFont val="Open Sans"/>
        <family val="2"/>
      </rPr>
      <t> GB (14)</t>
    </r>
  </si>
  <si>
    <r>
      <t>Matt Ryan</t>
    </r>
    <r>
      <rPr>
        <sz val="7"/>
        <color rgb="FF737373"/>
        <rFont val="Open Sans"/>
        <family val="2"/>
      </rPr>
      <t> IND (14)</t>
    </r>
  </si>
  <si>
    <r>
      <t>Tua Tagovailoa</t>
    </r>
    <r>
      <rPr>
        <sz val="7"/>
        <color rgb="FF737373"/>
        <rFont val="Open Sans"/>
        <family val="2"/>
      </rPr>
      <t> MIA (11)</t>
    </r>
  </si>
  <si>
    <r>
      <t>Jameis Winston</t>
    </r>
    <r>
      <rPr>
        <sz val="7"/>
        <color rgb="FF737373"/>
        <rFont val="Open Sans"/>
        <family val="2"/>
      </rPr>
      <t> NO (14)</t>
    </r>
  </si>
  <si>
    <r>
      <t>Justin Fields</t>
    </r>
    <r>
      <rPr>
        <sz val="7"/>
        <color rgb="FF737373"/>
        <rFont val="Open Sans"/>
        <family val="2"/>
      </rPr>
      <t> CHI (14)</t>
    </r>
  </si>
  <si>
    <r>
      <t>Trevor Lawrence</t>
    </r>
    <r>
      <rPr>
        <sz val="7"/>
        <color rgb="FF737373"/>
        <rFont val="Open Sans"/>
        <family val="2"/>
      </rPr>
      <t> JAC (11)</t>
    </r>
  </si>
  <si>
    <r>
      <t>Jared Goff</t>
    </r>
    <r>
      <rPr>
        <sz val="7"/>
        <color rgb="FF737373"/>
        <rFont val="Open Sans"/>
        <family val="2"/>
      </rPr>
      <t> DET (6)</t>
    </r>
  </si>
  <si>
    <r>
      <t>Mac Jones</t>
    </r>
    <r>
      <rPr>
        <sz val="7"/>
        <color rgb="FF737373"/>
        <rFont val="Open Sans"/>
        <family val="2"/>
      </rPr>
      <t> NE (10)</t>
    </r>
  </si>
  <si>
    <r>
      <t>Zach Wilson</t>
    </r>
    <r>
      <rPr>
        <sz val="7"/>
        <color rgb="FF737373"/>
        <rFont val="Open Sans"/>
        <family val="2"/>
      </rPr>
      <t> NYJ (10)</t>
    </r>
  </si>
  <si>
    <r>
      <t>Davis Mills</t>
    </r>
    <r>
      <rPr>
        <sz val="7"/>
        <color rgb="FF737373"/>
        <rFont val="Open Sans"/>
        <family val="2"/>
      </rPr>
      <t> HOU (6)</t>
    </r>
  </si>
  <si>
    <r>
      <t>Ryan Tannehill</t>
    </r>
    <r>
      <rPr>
        <sz val="7"/>
        <color rgb="FF737373"/>
        <rFont val="Open Sans"/>
        <family val="2"/>
      </rPr>
      <t> TEN (6)</t>
    </r>
  </si>
  <si>
    <r>
      <t>Daniel Jones</t>
    </r>
    <r>
      <rPr>
        <sz val="7"/>
        <color rgb="FF737373"/>
        <rFont val="Open Sans"/>
        <family val="2"/>
      </rPr>
      <t> NYG (9)</t>
    </r>
  </si>
  <si>
    <r>
      <t>Carson Wentz</t>
    </r>
    <r>
      <rPr>
        <sz val="7"/>
        <color rgb="FF737373"/>
        <rFont val="Open Sans"/>
        <family val="2"/>
      </rPr>
      <t> WAS (14)</t>
    </r>
  </si>
  <si>
    <r>
      <t>Mitchell Trubisky</t>
    </r>
    <r>
      <rPr>
        <sz val="7"/>
        <color rgb="FF737373"/>
        <rFont val="Open Sans"/>
        <family val="2"/>
      </rPr>
      <t> PIT (9)</t>
    </r>
  </si>
  <si>
    <r>
      <t>Marcus Mariota</t>
    </r>
    <r>
      <rPr>
        <sz val="7"/>
        <color rgb="FF737373"/>
        <rFont val="Open Sans"/>
        <family val="2"/>
      </rPr>
      <t> ATL (14)</t>
    </r>
  </si>
  <si>
    <r>
      <t>Desmond Ridder</t>
    </r>
    <r>
      <rPr>
        <sz val="7"/>
        <color rgb="FF737373"/>
        <rFont val="Open Sans"/>
        <family val="2"/>
      </rPr>
      <t> ATL (14)</t>
    </r>
  </si>
  <si>
    <r>
      <t>Kenny Pickett</t>
    </r>
    <r>
      <rPr>
        <sz val="7"/>
        <color rgb="FF737373"/>
        <rFont val="Open Sans"/>
        <family val="2"/>
      </rPr>
      <t> PIT (9)</t>
    </r>
  </si>
  <si>
    <r>
      <t>Jimmy Garoppolo</t>
    </r>
    <r>
      <rPr>
        <sz val="7"/>
        <color rgb="FF737373"/>
        <rFont val="Open Sans"/>
        <family val="2"/>
      </rPr>
      <t> SF (9)</t>
    </r>
  </si>
  <si>
    <r>
      <t>Malik Willis</t>
    </r>
    <r>
      <rPr>
        <sz val="7"/>
        <color rgb="FF737373"/>
        <rFont val="Open Sans"/>
        <family val="2"/>
      </rPr>
      <t> TEN (6)</t>
    </r>
  </si>
  <si>
    <r>
      <t>Austin Ekeler</t>
    </r>
    <r>
      <rPr>
        <sz val="7"/>
        <color rgb="FF737373"/>
        <rFont val="Open Sans"/>
        <family val="2"/>
      </rPr>
      <t> LAC (8)</t>
    </r>
  </si>
  <si>
    <r>
      <t>Derrick Henry</t>
    </r>
    <r>
      <rPr>
        <sz val="7"/>
        <color rgb="FF737373"/>
        <rFont val="Open Sans"/>
        <family val="2"/>
      </rPr>
      <t> TEN (6)</t>
    </r>
  </si>
  <si>
    <r>
      <t>Najee Harris</t>
    </r>
    <r>
      <rPr>
        <sz val="7"/>
        <color rgb="FF737373"/>
        <rFont val="Open Sans"/>
        <family val="2"/>
      </rPr>
      <t> PIT (9)</t>
    </r>
  </si>
  <si>
    <r>
      <t>Aaron Jones</t>
    </r>
    <r>
      <rPr>
        <sz val="7"/>
        <color rgb="FF737373"/>
        <rFont val="Open Sans"/>
        <family val="2"/>
      </rPr>
      <t> GB (14)</t>
    </r>
  </si>
  <si>
    <r>
      <t>Saquon Barkley</t>
    </r>
    <r>
      <rPr>
        <sz val="7"/>
        <color rgb="FF737373"/>
        <rFont val="Open Sans"/>
        <family val="2"/>
      </rPr>
      <t> NYG (9)</t>
    </r>
  </si>
  <si>
    <r>
      <t>D'Andre Swift</t>
    </r>
    <r>
      <rPr>
        <sz val="7"/>
        <color rgb="FF737373"/>
        <rFont val="Open Sans"/>
        <family val="2"/>
      </rPr>
      <t> DET (6)</t>
    </r>
  </si>
  <si>
    <r>
      <t>James Conner</t>
    </r>
    <r>
      <rPr>
        <sz val="7"/>
        <color rgb="FF737373"/>
        <rFont val="Open Sans"/>
        <family val="2"/>
      </rPr>
      <t> ARI (13)</t>
    </r>
  </si>
  <si>
    <r>
      <t>Javonte Williams</t>
    </r>
    <r>
      <rPr>
        <sz val="7"/>
        <color rgb="FF737373"/>
        <rFont val="Open Sans"/>
        <family val="2"/>
      </rPr>
      <t> DEN (9)</t>
    </r>
  </si>
  <si>
    <r>
      <t>Alvin Kamara</t>
    </r>
    <r>
      <rPr>
        <sz val="7"/>
        <color rgb="FF737373"/>
        <rFont val="Open Sans"/>
        <family val="2"/>
      </rPr>
      <t> NO (14)</t>
    </r>
  </si>
  <si>
    <r>
      <t>Nick Chubb</t>
    </r>
    <r>
      <rPr>
        <sz val="7"/>
        <color rgb="FF737373"/>
        <rFont val="Open Sans"/>
        <family val="2"/>
      </rPr>
      <t> CLE (9)</t>
    </r>
  </si>
  <si>
    <r>
      <t>Cam Akers</t>
    </r>
    <r>
      <rPr>
        <sz val="7"/>
        <color rgb="FF737373"/>
        <rFont val="Open Sans"/>
        <family val="2"/>
      </rPr>
      <t> LAR (7)</t>
    </r>
  </si>
  <si>
    <r>
      <t>Ezekiel Elliott</t>
    </r>
    <r>
      <rPr>
        <sz val="7"/>
        <color rgb="FF737373"/>
        <rFont val="Open Sans"/>
        <family val="2"/>
      </rPr>
      <t> DAL (9)</t>
    </r>
  </si>
  <si>
    <r>
      <t>Leonard Fournette</t>
    </r>
    <r>
      <rPr>
        <sz val="7"/>
        <color rgb="FF737373"/>
        <rFont val="Open Sans"/>
        <family val="2"/>
      </rPr>
      <t> TB (11)</t>
    </r>
  </si>
  <si>
    <r>
      <t>Breece Hall</t>
    </r>
    <r>
      <rPr>
        <sz val="7"/>
        <color rgb="FF737373"/>
        <rFont val="Open Sans"/>
        <family val="2"/>
      </rPr>
      <t> NYJ (10)</t>
    </r>
  </si>
  <si>
    <r>
      <t>David Montgomery</t>
    </r>
    <r>
      <rPr>
        <sz val="7"/>
        <color rgb="FF737373"/>
        <rFont val="Open Sans"/>
        <family val="2"/>
      </rPr>
      <t> CHI (14)</t>
    </r>
  </si>
  <si>
    <r>
      <t>AJ Dillon</t>
    </r>
    <r>
      <rPr>
        <sz val="7"/>
        <color rgb="FF737373"/>
        <rFont val="Open Sans"/>
        <family val="2"/>
      </rPr>
      <t> GB (14)</t>
    </r>
  </si>
  <si>
    <r>
      <t>Tony Pollard</t>
    </r>
    <r>
      <rPr>
        <sz val="7"/>
        <color rgb="FF737373"/>
        <rFont val="Open Sans"/>
        <family val="2"/>
      </rPr>
      <t> DAL (9)</t>
    </r>
  </si>
  <si>
    <r>
      <t>Cordarrelle Patterson</t>
    </r>
    <r>
      <rPr>
        <sz val="7"/>
        <color rgb="FF737373"/>
        <rFont val="Open Sans"/>
        <family val="2"/>
      </rPr>
      <t> ATL (14)</t>
    </r>
  </si>
  <si>
    <r>
      <t>Chase Edmonds</t>
    </r>
    <r>
      <rPr>
        <sz val="7"/>
        <color rgb="FF737373"/>
        <rFont val="Open Sans"/>
        <family val="2"/>
      </rPr>
      <t> MIA (11)</t>
    </r>
  </si>
  <si>
    <r>
      <t>Antonio Gibson</t>
    </r>
    <r>
      <rPr>
        <sz val="7"/>
        <color rgb="FF737373"/>
        <rFont val="Open Sans"/>
        <family val="2"/>
      </rPr>
      <t> WAS (14)</t>
    </r>
  </si>
  <si>
    <r>
      <t>Kareem Hunt</t>
    </r>
    <r>
      <rPr>
        <sz val="7"/>
        <color rgb="FF737373"/>
        <rFont val="Open Sans"/>
        <family val="2"/>
      </rPr>
      <t> CLE (9)</t>
    </r>
  </si>
  <si>
    <r>
      <t>Rashaad Penny</t>
    </r>
    <r>
      <rPr>
        <sz val="7"/>
        <color rgb="FF737373"/>
        <rFont val="Open Sans"/>
        <family val="2"/>
      </rPr>
      <t> SEA (11)</t>
    </r>
  </si>
  <si>
    <r>
      <t>Miles Sanders</t>
    </r>
    <r>
      <rPr>
        <sz val="7"/>
        <color rgb="FF737373"/>
        <rFont val="Open Sans"/>
        <family val="2"/>
      </rPr>
      <t> PHI (7)</t>
    </r>
  </si>
  <si>
    <r>
      <t>Damien Harris</t>
    </r>
    <r>
      <rPr>
        <sz val="7"/>
        <color rgb="FF737373"/>
        <rFont val="Open Sans"/>
        <family val="2"/>
      </rPr>
      <t> NE (10)</t>
    </r>
  </si>
  <si>
    <r>
      <t>James Cook</t>
    </r>
    <r>
      <rPr>
        <sz val="7"/>
        <color rgb="FF737373"/>
        <rFont val="Open Sans"/>
        <family val="2"/>
      </rPr>
      <t> BUF (7)</t>
    </r>
  </si>
  <si>
    <r>
      <t>Rhamondre Stevenson</t>
    </r>
    <r>
      <rPr>
        <sz val="7"/>
        <color rgb="FF737373"/>
        <rFont val="Open Sans"/>
        <family val="2"/>
      </rPr>
      <t> NE (10)</t>
    </r>
  </si>
  <si>
    <r>
      <t>Dameon Pierce</t>
    </r>
    <r>
      <rPr>
        <sz val="7"/>
        <color rgb="FF737373"/>
        <rFont val="Open Sans"/>
        <family val="2"/>
      </rPr>
      <t> HOU (6)</t>
    </r>
  </si>
  <si>
    <r>
      <t>Rachaad White</t>
    </r>
    <r>
      <rPr>
        <sz val="7"/>
        <color rgb="FF737373"/>
        <rFont val="Open Sans"/>
        <family val="2"/>
      </rPr>
      <t> TB (11)</t>
    </r>
  </si>
  <si>
    <r>
      <t>Isaiah Spiller</t>
    </r>
    <r>
      <rPr>
        <sz val="7"/>
        <color rgb="FF737373"/>
        <rFont val="Open Sans"/>
        <family val="2"/>
      </rPr>
      <t> LAC (8)</t>
    </r>
  </si>
  <si>
    <r>
      <t>Kenneth Gainwell</t>
    </r>
    <r>
      <rPr>
        <sz val="7"/>
        <color rgb="FF737373"/>
        <rFont val="Open Sans"/>
        <family val="2"/>
      </rPr>
      <t> PHI (7)</t>
    </r>
  </si>
  <si>
    <r>
      <t>Darrel Williams</t>
    </r>
    <r>
      <rPr>
        <sz val="7"/>
        <color rgb="FF737373"/>
        <rFont val="Open Sans"/>
        <family val="2"/>
      </rPr>
      <t> ARI (13)</t>
    </r>
  </si>
  <si>
    <r>
      <t>James Robinson</t>
    </r>
    <r>
      <rPr>
        <sz val="7"/>
        <color rgb="FF737373"/>
        <rFont val="Open Sans"/>
        <family val="2"/>
      </rPr>
      <t> JAC (11)</t>
    </r>
  </si>
  <si>
    <r>
      <t>Gus Edwards</t>
    </r>
    <r>
      <rPr>
        <sz val="7"/>
        <color rgb="FF737373"/>
        <rFont val="Open Sans"/>
        <family val="2"/>
      </rPr>
      <t> BAL (10)</t>
    </r>
  </si>
  <si>
    <r>
      <t>Khalil Herbert</t>
    </r>
    <r>
      <rPr>
        <sz val="7"/>
        <color rgb="FF737373"/>
        <rFont val="Open Sans"/>
        <family val="2"/>
      </rPr>
      <t> CHI (14)</t>
    </r>
  </si>
  <si>
    <r>
      <t>D'Onta Foreman</t>
    </r>
    <r>
      <rPr>
        <sz val="7"/>
        <color rgb="FF737373"/>
        <rFont val="Open Sans"/>
        <family val="2"/>
      </rPr>
      <t> CAR (13)</t>
    </r>
  </si>
  <si>
    <r>
      <t>Michael Carter</t>
    </r>
    <r>
      <rPr>
        <sz val="7"/>
        <color rgb="FF737373"/>
        <rFont val="Open Sans"/>
        <family val="2"/>
      </rPr>
      <t> NYJ (10)</t>
    </r>
  </si>
  <si>
    <r>
      <t>Tyler Allgeier</t>
    </r>
    <r>
      <rPr>
        <sz val="7"/>
        <color rgb="FF737373"/>
        <rFont val="Open Sans"/>
        <family val="2"/>
      </rPr>
      <t> ATL (14)</t>
    </r>
  </si>
  <si>
    <r>
      <t>Jamaal Williams</t>
    </r>
    <r>
      <rPr>
        <sz val="7"/>
        <color rgb="FF737373"/>
        <rFont val="Open Sans"/>
        <family val="2"/>
      </rPr>
      <t> DET (6)</t>
    </r>
  </si>
  <si>
    <r>
      <t>Raheem Mostert</t>
    </r>
    <r>
      <rPr>
        <sz val="7"/>
        <color rgb="FF737373"/>
        <rFont val="Open Sans"/>
        <family val="2"/>
      </rPr>
      <t> MIA (11)</t>
    </r>
  </si>
  <si>
    <r>
      <t>Boston Scott</t>
    </r>
    <r>
      <rPr>
        <sz val="7"/>
        <color rgb="FF737373"/>
        <rFont val="Open Sans"/>
        <family val="2"/>
      </rPr>
      <t> PHI (7)</t>
    </r>
  </si>
  <si>
    <r>
      <t>Dontrell Hilliard</t>
    </r>
    <r>
      <rPr>
        <sz val="7"/>
        <color rgb="FF737373"/>
        <rFont val="Open Sans"/>
        <family val="2"/>
      </rPr>
      <t> TEN (6)</t>
    </r>
  </si>
  <si>
    <r>
      <t>Matt Breida</t>
    </r>
    <r>
      <rPr>
        <sz val="7"/>
        <color rgb="FF737373"/>
        <rFont val="Open Sans"/>
        <family val="2"/>
      </rPr>
      <t> NYG (9)</t>
    </r>
  </si>
  <si>
    <r>
      <t>Chris Evans</t>
    </r>
    <r>
      <rPr>
        <sz val="7"/>
        <color rgb="FF737373"/>
        <rFont val="Open Sans"/>
        <family val="2"/>
      </rPr>
      <t> CIN (10)</t>
    </r>
  </si>
  <si>
    <r>
      <t>Damien Williams</t>
    </r>
    <r>
      <rPr>
        <sz val="7"/>
        <color rgb="FF737373"/>
        <rFont val="Open Sans"/>
        <family val="2"/>
      </rPr>
      <t> ATL (14)</t>
    </r>
  </si>
  <si>
    <r>
      <t>Mike Davis</t>
    </r>
    <r>
      <rPr>
        <sz val="7"/>
        <color rgb="FF737373"/>
        <rFont val="Open Sans"/>
        <family val="2"/>
      </rPr>
      <t> BAL (10)</t>
    </r>
  </si>
  <si>
    <r>
      <t>Rex Burkhead</t>
    </r>
    <r>
      <rPr>
        <sz val="7"/>
        <color rgb="FF737373"/>
        <rFont val="Open Sans"/>
        <family val="2"/>
      </rPr>
      <t> HOU (6)</t>
    </r>
  </si>
  <si>
    <r>
      <t>Kyren Williams</t>
    </r>
    <r>
      <rPr>
        <sz val="7"/>
        <color rgb="FF737373"/>
        <rFont val="Open Sans"/>
        <family val="2"/>
      </rPr>
      <t> LAR (7)</t>
    </r>
  </si>
  <si>
    <r>
      <t>Keaontay Ingram</t>
    </r>
    <r>
      <rPr>
        <sz val="7"/>
        <color rgb="FF737373"/>
        <rFont val="Open Sans"/>
        <family val="2"/>
      </rPr>
      <t> ARI (13)</t>
    </r>
  </si>
  <si>
    <r>
      <t>D'Ernest Johnson</t>
    </r>
    <r>
      <rPr>
        <sz val="7"/>
        <color rgb="FF737373"/>
        <rFont val="Open Sans"/>
        <family val="2"/>
      </rPr>
      <t> CLE (9)</t>
    </r>
  </si>
  <si>
    <r>
      <t>Myles Gaskin</t>
    </r>
    <r>
      <rPr>
        <sz val="7"/>
        <color rgb="FF737373"/>
        <rFont val="Open Sans"/>
        <family val="2"/>
      </rPr>
      <t> MIA (11)</t>
    </r>
  </si>
  <si>
    <r>
      <t>Salvon Ahmed</t>
    </r>
    <r>
      <rPr>
        <sz val="7"/>
        <color rgb="FF737373"/>
        <rFont val="Open Sans"/>
        <family val="2"/>
      </rPr>
      <t> MIA (11)</t>
    </r>
  </si>
  <si>
    <r>
      <t>Ty Johnson</t>
    </r>
    <r>
      <rPr>
        <sz val="7"/>
        <color rgb="FF737373"/>
        <rFont val="Open Sans"/>
        <family val="2"/>
      </rPr>
      <t> NYJ (10)</t>
    </r>
  </si>
  <si>
    <r>
      <t>Darrynton Evans</t>
    </r>
    <r>
      <rPr>
        <sz val="7"/>
        <color rgb="FF737373"/>
        <rFont val="Open Sans"/>
        <family val="2"/>
      </rPr>
      <t> CHI (14)</t>
    </r>
  </si>
  <si>
    <r>
      <t>Samaje Perine</t>
    </r>
    <r>
      <rPr>
        <sz val="7"/>
        <color rgb="FF737373"/>
        <rFont val="Open Sans"/>
        <family val="2"/>
      </rPr>
      <t> CIN (10)</t>
    </r>
  </si>
  <si>
    <r>
      <t>Giovani Bernard</t>
    </r>
    <r>
      <rPr>
        <sz val="7"/>
        <color rgb="FF737373"/>
        <rFont val="Open Sans"/>
        <family val="2"/>
      </rPr>
      <t> TB (11)</t>
    </r>
  </si>
  <si>
    <r>
      <t>Cooper Kupp</t>
    </r>
    <r>
      <rPr>
        <sz val="7"/>
        <color rgb="FF737373"/>
        <rFont val="Open Sans"/>
        <family val="2"/>
      </rPr>
      <t> LAR (7)</t>
    </r>
  </si>
  <si>
    <r>
      <t>Mike Evans</t>
    </r>
    <r>
      <rPr>
        <sz val="7"/>
        <color rgb="FF737373"/>
        <rFont val="Open Sans"/>
        <family val="2"/>
      </rPr>
      <t> TB (11)</t>
    </r>
  </si>
  <si>
    <r>
      <t>CeeDee Lamb</t>
    </r>
    <r>
      <rPr>
        <sz val="7"/>
        <color rgb="FF737373"/>
        <rFont val="Open Sans"/>
        <family val="2"/>
      </rPr>
      <t> DAL (9)</t>
    </r>
  </si>
  <si>
    <r>
      <t>Tyreek Hill</t>
    </r>
    <r>
      <rPr>
        <sz val="7"/>
        <color rgb="FF737373"/>
        <rFont val="Open Sans"/>
        <family val="2"/>
      </rPr>
      <t> MIA (11)</t>
    </r>
  </si>
  <si>
    <r>
      <t>Keenan Allen</t>
    </r>
    <r>
      <rPr>
        <sz val="7"/>
        <color rgb="FF737373"/>
        <rFont val="Open Sans"/>
        <family val="2"/>
      </rPr>
      <t> LAC (8)</t>
    </r>
  </si>
  <si>
    <r>
      <t>Diontae Johnson</t>
    </r>
    <r>
      <rPr>
        <sz val="7"/>
        <color rgb="FF737373"/>
        <rFont val="Open Sans"/>
        <family val="2"/>
      </rPr>
      <t> PIT (9)</t>
    </r>
  </si>
  <si>
    <r>
      <t>Courtland Sutton</t>
    </r>
    <r>
      <rPr>
        <sz val="7"/>
        <color rgb="FF737373"/>
        <rFont val="Open Sans"/>
        <family val="2"/>
      </rPr>
      <t> DEN (9)</t>
    </r>
  </si>
  <si>
    <r>
      <t>Jaylen Waddle</t>
    </r>
    <r>
      <rPr>
        <sz val="7"/>
        <color rgb="FF737373"/>
        <rFont val="Open Sans"/>
        <family val="2"/>
      </rPr>
      <t> MIA (11)</t>
    </r>
  </si>
  <si>
    <r>
      <t>Mike Williams</t>
    </r>
    <r>
      <rPr>
        <sz val="7"/>
        <color rgb="FF737373"/>
        <rFont val="Open Sans"/>
        <family val="2"/>
      </rPr>
      <t> LAC (8)</t>
    </r>
  </si>
  <si>
    <r>
      <t>Terry McLaurin</t>
    </r>
    <r>
      <rPr>
        <sz val="7"/>
        <color rgb="FF737373"/>
        <rFont val="Open Sans"/>
        <family val="2"/>
      </rPr>
      <t> WAS (14)</t>
    </r>
  </si>
  <si>
    <r>
      <t>Marquise Brown</t>
    </r>
    <r>
      <rPr>
        <sz val="7"/>
        <color rgb="FF737373"/>
        <rFont val="Open Sans"/>
        <family val="2"/>
      </rPr>
      <t> ARI (13)</t>
    </r>
  </si>
  <si>
    <r>
      <t>Brandin Cooks</t>
    </r>
    <r>
      <rPr>
        <sz val="7"/>
        <color rgb="FF737373"/>
        <rFont val="Open Sans"/>
        <family val="2"/>
      </rPr>
      <t> HOU (6)</t>
    </r>
  </si>
  <si>
    <r>
      <t>Rashod Bateman</t>
    </r>
    <r>
      <rPr>
        <sz val="7"/>
        <color rgb="FF737373"/>
        <rFont val="Open Sans"/>
        <family val="2"/>
      </rPr>
      <t> BAL (10)</t>
    </r>
  </si>
  <si>
    <r>
      <t>Darnell Mooney</t>
    </r>
    <r>
      <rPr>
        <sz val="7"/>
        <color rgb="FF737373"/>
        <rFont val="Open Sans"/>
        <family val="2"/>
      </rPr>
      <t> CHI (14)</t>
    </r>
  </si>
  <si>
    <r>
      <t>DJ Moore</t>
    </r>
    <r>
      <rPr>
        <sz val="7"/>
        <color rgb="FF737373"/>
        <rFont val="Open Sans"/>
        <family val="2"/>
      </rPr>
      <t> CAR (13)</t>
    </r>
  </si>
  <si>
    <r>
      <t>DK Metcalf</t>
    </r>
    <r>
      <rPr>
        <sz val="7"/>
        <color rgb="FF737373"/>
        <rFont val="Open Sans"/>
        <family val="2"/>
      </rPr>
      <t> SEA (11)</t>
    </r>
  </si>
  <si>
    <r>
      <t>Russell Gage</t>
    </r>
    <r>
      <rPr>
        <sz val="7"/>
        <color rgb="FF737373"/>
        <rFont val="Open Sans"/>
        <family val="2"/>
      </rPr>
      <t> TB (11)</t>
    </r>
  </si>
  <si>
    <r>
      <t>Jerry Jeudy</t>
    </r>
    <r>
      <rPr>
        <sz val="7"/>
        <color rgb="FF737373"/>
        <rFont val="Open Sans"/>
        <family val="2"/>
      </rPr>
      <t> DEN (9)</t>
    </r>
  </si>
  <si>
    <r>
      <t>Chris Godwin</t>
    </r>
    <r>
      <rPr>
        <sz val="7"/>
        <color rgb="FF737373"/>
        <rFont val="Open Sans"/>
        <family val="2"/>
      </rPr>
      <t> TB (11)</t>
    </r>
  </si>
  <si>
    <r>
      <t>Elijah Moore</t>
    </r>
    <r>
      <rPr>
        <sz val="7"/>
        <color rgb="FF737373"/>
        <rFont val="Open Sans"/>
        <family val="2"/>
      </rPr>
      <t> NYJ (10)</t>
    </r>
  </si>
  <si>
    <r>
      <t>Amari Cooper</t>
    </r>
    <r>
      <rPr>
        <sz val="7"/>
        <color rgb="FF737373"/>
        <rFont val="Open Sans"/>
        <family val="2"/>
      </rPr>
      <t> CLE (9)</t>
    </r>
  </si>
  <si>
    <r>
      <t>DeVonta Smith</t>
    </r>
    <r>
      <rPr>
        <sz val="7"/>
        <color rgb="FF737373"/>
        <rFont val="Open Sans"/>
        <family val="2"/>
      </rPr>
      <t> PHI (7)</t>
    </r>
  </si>
  <si>
    <r>
      <t>Drake London</t>
    </r>
    <r>
      <rPr>
        <sz val="7"/>
        <color rgb="FF737373"/>
        <rFont val="Open Sans"/>
        <family val="2"/>
      </rPr>
      <t> ATL (14)</t>
    </r>
  </si>
  <si>
    <r>
      <t>DeAndre Hopkins</t>
    </r>
    <r>
      <rPr>
        <sz val="7"/>
        <color rgb="FF737373"/>
        <rFont val="Open Sans"/>
        <family val="2"/>
      </rPr>
      <t> ARI (13)</t>
    </r>
  </si>
  <si>
    <r>
      <t>Michael Thomas</t>
    </r>
    <r>
      <rPr>
        <sz val="7"/>
        <color rgb="FF737373"/>
        <rFont val="Open Sans"/>
        <family val="2"/>
      </rPr>
      <t> NO (14)</t>
    </r>
  </si>
  <si>
    <r>
      <t>Chris Olave</t>
    </r>
    <r>
      <rPr>
        <sz val="7"/>
        <color rgb="FF737373"/>
        <rFont val="Open Sans"/>
        <family val="2"/>
      </rPr>
      <t> NO (14)</t>
    </r>
  </si>
  <si>
    <r>
      <t>Robert Woods</t>
    </r>
    <r>
      <rPr>
        <sz val="7"/>
        <color rgb="FF737373"/>
        <rFont val="Open Sans"/>
        <family val="2"/>
      </rPr>
      <t> TEN (6)</t>
    </r>
  </si>
  <si>
    <r>
      <t>Christian Kirk</t>
    </r>
    <r>
      <rPr>
        <sz val="7"/>
        <color rgb="FF737373"/>
        <rFont val="Open Sans"/>
        <family val="2"/>
      </rPr>
      <t> JAC (11)</t>
    </r>
  </si>
  <si>
    <r>
      <t>Tyler Lockett</t>
    </r>
    <r>
      <rPr>
        <sz val="7"/>
        <color rgb="FF737373"/>
        <rFont val="Open Sans"/>
        <family val="2"/>
      </rPr>
      <t> SEA (11)</t>
    </r>
  </si>
  <si>
    <r>
      <t>Allen Lazard</t>
    </r>
    <r>
      <rPr>
        <sz val="7"/>
        <color rgb="FF737373"/>
        <rFont val="Open Sans"/>
        <family val="2"/>
      </rPr>
      <t> GB (14)</t>
    </r>
  </si>
  <si>
    <r>
      <t>Jahan Dotson</t>
    </r>
    <r>
      <rPr>
        <sz val="7"/>
        <color rgb="FF737373"/>
        <rFont val="Open Sans"/>
        <family val="2"/>
      </rPr>
      <t> WAS (14)</t>
    </r>
  </si>
  <si>
    <r>
      <t>Kadarius Toney</t>
    </r>
    <r>
      <rPr>
        <sz val="7"/>
        <color rgb="FF737373"/>
        <rFont val="Open Sans"/>
        <family val="2"/>
      </rPr>
      <t> NYG (9)</t>
    </r>
  </si>
  <si>
    <r>
      <t>Chase Claypool</t>
    </r>
    <r>
      <rPr>
        <sz val="7"/>
        <color rgb="FF737373"/>
        <rFont val="Open Sans"/>
        <family val="2"/>
      </rPr>
      <t> PIT (9)</t>
    </r>
  </si>
  <si>
    <r>
      <t>Jarvis Landry</t>
    </r>
    <r>
      <rPr>
        <sz val="7"/>
        <color rgb="FF737373"/>
        <rFont val="Open Sans"/>
        <family val="2"/>
      </rPr>
      <t> NO (14)</t>
    </r>
  </si>
  <si>
    <r>
      <t>Garrett Wilson</t>
    </r>
    <r>
      <rPr>
        <sz val="7"/>
        <color rgb="FF737373"/>
        <rFont val="Open Sans"/>
        <family val="2"/>
      </rPr>
      <t> NYJ (10)</t>
    </r>
  </si>
  <si>
    <r>
      <t>Treylon Burks</t>
    </r>
    <r>
      <rPr>
        <sz val="7"/>
        <color rgb="FF737373"/>
        <rFont val="Open Sans"/>
        <family val="2"/>
      </rPr>
      <t> TEN (6)</t>
    </r>
  </si>
  <si>
    <r>
      <t>Michael Gallup</t>
    </r>
    <r>
      <rPr>
        <sz val="7"/>
        <color rgb="FF737373"/>
        <rFont val="Open Sans"/>
        <family val="2"/>
      </rPr>
      <t> DAL (9)</t>
    </r>
  </si>
  <si>
    <r>
      <t>Rondale Moore</t>
    </r>
    <r>
      <rPr>
        <sz val="7"/>
        <color rgb="FF737373"/>
        <rFont val="Open Sans"/>
        <family val="2"/>
      </rPr>
      <t> ARI (13)</t>
    </r>
  </si>
  <si>
    <r>
      <t>Christian Watson</t>
    </r>
    <r>
      <rPr>
        <sz val="7"/>
        <color rgb="FF737373"/>
        <rFont val="Open Sans"/>
        <family val="2"/>
      </rPr>
      <t> GB (14)</t>
    </r>
  </si>
  <si>
    <r>
      <t>Jameson Williams</t>
    </r>
    <r>
      <rPr>
        <sz val="7"/>
        <color rgb="FF737373"/>
        <rFont val="Open Sans"/>
        <family val="2"/>
      </rPr>
      <t> DET (6)</t>
    </r>
  </si>
  <si>
    <r>
      <t>Jakobi Meyers</t>
    </r>
    <r>
      <rPr>
        <sz val="7"/>
        <color rgb="FF737373"/>
        <rFont val="Open Sans"/>
        <family val="2"/>
      </rPr>
      <t> NE (10)</t>
    </r>
  </si>
  <si>
    <r>
      <t>Jamison Crowder</t>
    </r>
    <r>
      <rPr>
        <sz val="7"/>
        <color rgb="FF737373"/>
        <rFont val="Open Sans"/>
        <family val="2"/>
      </rPr>
      <t> BUF (7)</t>
    </r>
  </si>
  <si>
    <r>
      <t>Wan'Dale Robinson</t>
    </r>
    <r>
      <rPr>
        <sz val="7"/>
        <color rgb="FF737373"/>
        <rFont val="Open Sans"/>
        <family val="2"/>
      </rPr>
      <t> NYG (9)</t>
    </r>
  </si>
  <si>
    <r>
      <t>DeVante Parker</t>
    </r>
    <r>
      <rPr>
        <sz val="7"/>
        <color rgb="FF737373"/>
        <rFont val="Open Sans"/>
        <family val="2"/>
      </rPr>
      <t> NE (10)</t>
    </r>
  </si>
  <si>
    <r>
      <t>Kendrick Bourne</t>
    </r>
    <r>
      <rPr>
        <sz val="7"/>
        <color rgb="FF737373"/>
        <rFont val="Open Sans"/>
        <family val="2"/>
      </rPr>
      <t> NE (10)</t>
    </r>
  </si>
  <si>
    <r>
      <t>Alec Pierce</t>
    </r>
    <r>
      <rPr>
        <sz val="7"/>
        <color rgb="FF737373"/>
        <rFont val="Open Sans"/>
        <family val="2"/>
      </rPr>
      <t> IND (14)</t>
    </r>
  </si>
  <si>
    <r>
      <t>Corey Davis</t>
    </r>
    <r>
      <rPr>
        <sz val="7"/>
        <color rgb="FF737373"/>
        <rFont val="Open Sans"/>
        <family val="2"/>
      </rPr>
      <t> NYJ (10)</t>
    </r>
  </si>
  <si>
    <r>
      <t>Jalen Tolbert</t>
    </r>
    <r>
      <rPr>
        <sz val="7"/>
        <color rgb="FF737373"/>
        <rFont val="Open Sans"/>
        <family val="2"/>
      </rPr>
      <t> DAL (9)</t>
    </r>
  </si>
  <si>
    <r>
      <t>Isaiah McKenzie</t>
    </r>
    <r>
      <rPr>
        <sz val="7"/>
        <color rgb="FF737373"/>
        <rFont val="Open Sans"/>
        <family val="2"/>
      </rPr>
      <t> BUF (7)</t>
    </r>
  </si>
  <si>
    <r>
      <t>Van Jefferson</t>
    </r>
    <r>
      <rPr>
        <sz val="7"/>
        <color rgb="FF737373"/>
        <rFont val="Open Sans"/>
        <family val="2"/>
      </rPr>
      <t> LAR (7)</t>
    </r>
  </si>
  <si>
    <r>
      <t>Sammy Watkins</t>
    </r>
    <r>
      <rPr>
        <sz val="7"/>
        <color rgb="FF737373"/>
        <rFont val="Open Sans"/>
        <family val="2"/>
      </rPr>
      <t> GB (14)</t>
    </r>
  </si>
  <si>
    <r>
      <t>Kenny Golladay</t>
    </r>
    <r>
      <rPr>
        <sz val="7"/>
        <color rgb="FF737373"/>
        <rFont val="Open Sans"/>
        <family val="2"/>
      </rPr>
      <t> NYG (9)</t>
    </r>
  </si>
  <si>
    <r>
      <t>Curtis Samuel</t>
    </r>
    <r>
      <rPr>
        <sz val="7"/>
        <color rgb="FF737373"/>
        <rFont val="Open Sans"/>
        <family val="2"/>
      </rPr>
      <t> WAS (14)</t>
    </r>
  </si>
  <si>
    <r>
      <t>David Bell</t>
    </r>
    <r>
      <rPr>
        <sz val="7"/>
        <color rgb="FF737373"/>
        <rFont val="Open Sans"/>
        <family val="2"/>
      </rPr>
      <t> CLE (9)</t>
    </r>
  </si>
  <si>
    <r>
      <t>KJ Hamler</t>
    </r>
    <r>
      <rPr>
        <sz val="7"/>
        <color rgb="FF737373"/>
        <rFont val="Open Sans"/>
        <family val="2"/>
      </rPr>
      <t> DEN (9)</t>
    </r>
  </si>
  <si>
    <r>
      <t>Nico Collins</t>
    </r>
    <r>
      <rPr>
        <sz val="7"/>
        <color rgb="FF737373"/>
        <rFont val="Open Sans"/>
        <family val="2"/>
      </rPr>
      <t> HOU (6)</t>
    </r>
  </si>
  <si>
    <r>
      <t>Randall Cobb</t>
    </r>
    <r>
      <rPr>
        <sz val="7"/>
        <color rgb="FF737373"/>
        <rFont val="Open Sans"/>
        <family val="2"/>
      </rPr>
      <t> GB (14)</t>
    </r>
  </si>
  <si>
    <r>
      <t>Donovan Peoples-Jones</t>
    </r>
    <r>
      <rPr>
        <sz val="7"/>
        <color rgb="FF737373"/>
        <rFont val="Open Sans"/>
        <family val="2"/>
      </rPr>
      <t> CLE (9)</t>
    </r>
  </si>
  <si>
    <r>
      <t>Romeo Doubs</t>
    </r>
    <r>
      <rPr>
        <sz val="7"/>
        <color rgb="FF737373"/>
        <rFont val="Open Sans"/>
        <family val="2"/>
      </rPr>
      <t> GB (14)</t>
    </r>
  </si>
  <si>
    <r>
      <t>Devin Duvernay</t>
    </r>
    <r>
      <rPr>
        <sz val="7"/>
        <color rgb="FF737373"/>
        <rFont val="Open Sans"/>
        <family val="2"/>
      </rPr>
      <t> BAL (10)</t>
    </r>
  </si>
  <si>
    <r>
      <t>Sterling Shepard</t>
    </r>
    <r>
      <rPr>
        <sz val="7"/>
        <color rgb="FF737373"/>
        <rFont val="Open Sans"/>
        <family val="2"/>
      </rPr>
      <t> NYG (9)</t>
    </r>
  </si>
  <si>
    <r>
      <t>Marquez Callaway</t>
    </r>
    <r>
      <rPr>
        <sz val="7"/>
        <color rgb="FF737373"/>
        <rFont val="Open Sans"/>
        <family val="2"/>
      </rPr>
      <t> NO (14)</t>
    </r>
  </si>
  <si>
    <r>
      <t>Braxton Berrios</t>
    </r>
    <r>
      <rPr>
        <sz val="7"/>
        <color rgb="FF737373"/>
        <rFont val="Open Sans"/>
        <family val="2"/>
      </rPr>
      <t> NYJ (10)</t>
    </r>
  </si>
  <si>
    <r>
      <t>Byron Pringle</t>
    </r>
    <r>
      <rPr>
        <sz val="7"/>
        <color rgb="FF737373"/>
        <rFont val="Open Sans"/>
        <family val="2"/>
      </rPr>
      <t> CHI (14)</t>
    </r>
  </si>
  <si>
    <r>
      <t>Zay Jones</t>
    </r>
    <r>
      <rPr>
        <sz val="7"/>
        <color rgb="FF737373"/>
        <rFont val="Open Sans"/>
        <family val="2"/>
      </rPr>
      <t> JAC (11)</t>
    </r>
  </si>
  <si>
    <r>
      <t>Jalen Guyton</t>
    </r>
    <r>
      <rPr>
        <sz val="7"/>
        <color rgb="FF737373"/>
        <rFont val="Open Sans"/>
        <family val="2"/>
      </rPr>
      <t> LAC (8)</t>
    </r>
  </si>
  <si>
    <r>
      <t>George Pickens</t>
    </r>
    <r>
      <rPr>
        <sz val="7"/>
        <color rgb="FF737373"/>
        <rFont val="Open Sans"/>
        <family val="2"/>
      </rPr>
      <t> PIT (9)</t>
    </r>
  </si>
  <si>
    <r>
      <t>Quez Watkins</t>
    </r>
    <r>
      <rPr>
        <sz val="7"/>
        <color rgb="FF737373"/>
        <rFont val="Open Sans"/>
        <family val="2"/>
      </rPr>
      <t> PHI (7)</t>
    </r>
  </si>
  <si>
    <r>
      <t>Jamal Agnew</t>
    </r>
    <r>
      <rPr>
        <sz val="7"/>
        <color rgb="FF737373"/>
        <rFont val="Open Sans"/>
        <family val="2"/>
      </rPr>
      <t> JAC (11)</t>
    </r>
  </si>
  <si>
    <r>
      <t>Quintez Cephus</t>
    </r>
    <r>
      <rPr>
        <sz val="7"/>
        <color rgb="FF737373"/>
        <rFont val="Open Sans"/>
        <family val="2"/>
      </rPr>
      <t> DET (6)</t>
    </r>
  </si>
  <si>
    <r>
      <t>Nelson Agholor</t>
    </r>
    <r>
      <rPr>
        <sz val="7"/>
        <color rgb="FF737373"/>
        <rFont val="Open Sans"/>
        <family val="2"/>
      </rPr>
      <t> NE (10)</t>
    </r>
  </si>
  <si>
    <r>
      <t>Bryan Edwards</t>
    </r>
    <r>
      <rPr>
        <sz val="7"/>
        <color rgb="FF737373"/>
        <rFont val="Open Sans"/>
        <family val="2"/>
      </rPr>
      <t> ATL (14)</t>
    </r>
  </si>
  <si>
    <r>
      <t>Tre'Quan Smith</t>
    </r>
    <r>
      <rPr>
        <sz val="7"/>
        <color rgb="FF737373"/>
        <rFont val="Open Sans"/>
        <family val="2"/>
      </rPr>
      <t> NO (14)</t>
    </r>
  </si>
  <si>
    <r>
      <t>Darius Slayton</t>
    </r>
    <r>
      <rPr>
        <sz val="7"/>
        <color rgb="FF737373"/>
        <rFont val="Open Sans"/>
        <family val="2"/>
      </rPr>
      <t> NYG (9)</t>
    </r>
  </si>
  <si>
    <r>
      <t>Josh Reynolds</t>
    </r>
    <r>
      <rPr>
        <sz val="7"/>
        <color rgb="FF737373"/>
        <rFont val="Open Sans"/>
        <family val="2"/>
      </rPr>
      <t> DET (6)</t>
    </r>
  </si>
  <si>
    <r>
      <t>Dyami Brown</t>
    </r>
    <r>
      <rPr>
        <sz val="7"/>
        <color rgb="FF737373"/>
        <rFont val="Open Sans"/>
        <family val="2"/>
      </rPr>
      <t> WAS (14)</t>
    </r>
  </si>
  <si>
    <r>
      <t>Josh Palmer</t>
    </r>
    <r>
      <rPr>
        <sz val="7"/>
        <color rgb="FF737373"/>
        <rFont val="Open Sans"/>
        <family val="2"/>
      </rPr>
      <t> LAC (8)</t>
    </r>
  </si>
  <si>
    <r>
      <t>Mark Andrews</t>
    </r>
    <r>
      <rPr>
        <sz val="7"/>
        <color rgb="FF737373"/>
        <rFont val="Open Sans"/>
        <family val="2"/>
      </rPr>
      <t> BAL (10)</t>
    </r>
  </si>
  <si>
    <r>
      <t>Kyle Pitts</t>
    </r>
    <r>
      <rPr>
        <sz val="7"/>
        <color rgb="FF737373"/>
        <rFont val="Open Sans"/>
        <family val="2"/>
      </rPr>
      <t> ATL (14)</t>
    </r>
  </si>
  <si>
    <r>
      <t>Dalton Schultz</t>
    </r>
    <r>
      <rPr>
        <sz val="7"/>
        <color rgb="FF737373"/>
        <rFont val="Open Sans"/>
        <family val="2"/>
      </rPr>
      <t> DAL (9)</t>
    </r>
  </si>
  <si>
    <r>
      <t>Dallas Goedert</t>
    </r>
    <r>
      <rPr>
        <sz val="7"/>
        <color rgb="FF737373"/>
        <rFont val="Open Sans"/>
        <family val="2"/>
      </rPr>
      <t> PHI (7)</t>
    </r>
  </si>
  <si>
    <r>
      <t>Pat Freiermuth</t>
    </r>
    <r>
      <rPr>
        <sz val="7"/>
        <color rgb="FF737373"/>
        <rFont val="Open Sans"/>
        <family val="2"/>
      </rPr>
      <t> PIT (9)</t>
    </r>
  </si>
  <si>
    <r>
      <t>Zach Ertz</t>
    </r>
    <r>
      <rPr>
        <sz val="7"/>
        <color rgb="FF737373"/>
        <rFont val="Open Sans"/>
        <family val="2"/>
      </rPr>
      <t> ARI (13)</t>
    </r>
  </si>
  <si>
    <r>
      <t>Mike Gesicki</t>
    </r>
    <r>
      <rPr>
        <sz val="7"/>
        <color rgb="FF737373"/>
        <rFont val="Open Sans"/>
        <family val="2"/>
      </rPr>
      <t> MIA (11)</t>
    </r>
  </si>
  <si>
    <r>
      <t>Gerald Everett</t>
    </r>
    <r>
      <rPr>
        <sz val="7"/>
        <color rgb="FF737373"/>
        <rFont val="Open Sans"/>
        <family val="2"/>
      </rPr>
      <t> LAC (8)</t>
    </r>
  </si>
  <si>
    <r>
      <t>Hunter Henry</t>
    </r>
    <r>
      <rPr>
        <sz val="7"/>
        <color rgb="FF737373"/>
        <rFont val="Open Sans"/>
        <family val="2"/>
      </rPr>
      <t> NE (10)</t>
    </r>
  </si>
  <si>
    <r>
      <t>Evan Engram</t>
    </r>
    <r>
      <rPr>
        <sz val="7"/>
        <color rgb="FF737373"/>
        <rFont val="Open Sans"/>
        <family val="2"/>
      </rPr>
      <t> JAC (11)</t>
    </r>
  </si>
  <si>
    <r>
      <t>Austin Hooper</t>
    </r>
    <r>
      <rPr>
        <sz val="7"/>
        <color rgb="FF737373"/>
        <rFont val="Open Sans"/>
        <family val="2"/>
      </rPr>
      <t> TEN (6)</t>
    </r>
  </si>
  <si>
    <r>
      <t>Cole Kmet</t>
    </r>
    <r>
      <rPr>
        <sz val="7"/>
        <color rgb="FF737373"/>
        <rFont val="Open Sans"/>
        <family val="2"/>
      </rPr>
      <t> CHI (14)</t>
    </r>
  </si>
  <si>
    <r>
      <t>Tyler Higbee</t>
    </r>
    <r>
      <rPr>
        <sz val="7"/>
        <color rgb="FF737373"/>
        <rFont val="Open Sans"/>
        <family val="2"/>
      </rPr>
      <t> LAR (7)</t>
    </r>
  </si>
  <si>
    <r>
      <t>Albert Okwuegbunam</t>
    </r>
    <r>
      <rPr>
        <sz val="7"/>
        <color rgb="FF737373"/>
        <rFont val="Open Sans"/>
        <family val="2"/>
      </rPr>
      <t> DEN (9)</t>
    </r>
  </si>
  <si>
    <r>
      <t>Robert Tonyan</t>
    </r>
    <r>
      <rPr>
        <sz val="7"/>
        <color rgb="FF737373"/>
        <rFont val="Open Sans"/>
        <family val="2"/>
      </rPr>
      <t> GB (14)</t>
    </r>
  </si>
  <si>
    <r>
      <t>David Njoku</t>
    </r>
    <r>
      <rPr>
        <sz val="7"/>
        <color rgb="FF737373"/>
        <rFont val="Open Sans"/>
        <family val="2"/>
      </rPr>
      <t> CLE (9)</t>
    </r>
  </si>
  <si>
    <r>
      <t>Hayden Hurst</t>
    </r>
    <r>
      <rPr>
        <sz val="7"/>
        <color rgb="FF737373"/>
        <rFont val="Open Sans"/>
        <family val="2"/>
      </rPr>
      <t> CIN (10)</t>
    </r>
  </si>
  <si>
    <r>
      <t>Logan Thomas</t>
    </r>
    <r>
      <rPr>
        <sz val="7"/>
        <color rgb="FF737373"/>
        <rFont val="Open Sans"/>
        <family val="2"/>
      </rPr>
      <t> WAS (14)</t>
    </r>
  </si>
  <si>
    <r>
      <t>Brevin Jordan</t>
    </r>
    <r>
      <rPr>
        <sz val="7"/>
        <color rgb="FF737373"/>
        <rFont val="Open Sans"/>
        <family val="2"/>
      </rPr>
      <t> HOU (6)</t>
    </r>
  </si>
  <si>
    <r>
      <t>Noah Fant</t>
    </r>
    <r>
      <rPr>
        <sz val="7"/>
        <color rgb="FF737373"/>
        <rFont val="Open Sans"/>
        <family val="2"/>
      </rPr>
      <t> SEA (11)</t>
    </r>
  </si>
  <si>
    <r>
      <t>Trey McBride</t>
    </r>
    <r>
      <rPr>
        <sz val="7"/>
        <color rgb="FF737373"/>
        <rFont val="Open Sans"/>
        <family val="2"/>
      </rPr>
      <t> ARI (13)</t>
    </r>
  </si>
  <si>
    <r>
      <t>Cade Otton</t>
    </r>
    <r>
      <rPr>
        <sz val="7"/>
        <color rgb="FF737373"/>
        <rFont val="Open Sans"/>
        <family val="2"/>
      </rPr>
      <t> TB (11)</t>
    </r>
  </si>
  <si>
    <r>
      <t>Mo Alie-Cox</t>
    </r>
    <r>
      <rPr>
        <sz val="7"/>
        <color rgb="FF737373"/>
        <rFont val="Open Sans"/>
        <family val="2"/>
      </rPr>
      <t> IND (14)</t>
    </r>
  </si>
  <si>
    <r>
      <t>Adam Trautman</t>
    </r>
    <r>
      <rPr>
        <sz val="7"/>
        <color rgb="FF737373"/>
        <rFont val="Open Sans"/>
        <family val="2"/>
      </rPr>
      <t> NO (14)</t>
    </r>
  </si>
  <si>
    <r>
      <t>Tommy Tremble</t>
    </r>
    <r>
      <rPr>
        <sz val="7"/>
        <color rgb="FF737373"/>
        <rFont val="Open Sans"/>
        <family val="2"/>
      </rPr>
      <t> CAR (13)</t>
    </r>
  </si>
  <si>
    <r>
      <t>Jonnu Smith</t>
    </r>
    <r>
      <rPr>
        <sz val="7"/>
        <color rgb="FF737373"/>
        <rFont val="Open Sans"/>
        <family val="2"/>
      </rPr>
      <t> NE (10)</t>
    </r>
  </si>
  <si>
    <r>
      <t>Anthony Firkser</t>
    </r>
    <r>
      <rPr>
        <sz val="7"/>
        <color rgb="FF737373"/>
        <rFont val="Open Sans"/>
        <family val="2"/>
      </rPr>
      <t> ATL (14)</t>
    </r>
  </si>
  <si>
    <t>Kyle Rudolph</t>
  </si>
  <si>
    <t>Julio Jones</t>
  </si>
  <si>
    <r>
      <t>Trey Lance</t>
    </r>
    <r>
      <rPr>
        <sz val="7"/>
        <color rgb="FF737373"/>
        <rFont val="Open Sans"/>
        <family val="2"/>
      </rPr>
      <t> SF (9)</t>
    </r>
  </si>
  <si>
    <r>
      <t>Derek Carr</t>
    </r>
    <r>
      <rPr>
        <sz val="7"/>
        <color rgb="FF737373"/>
        <rFont val="Open Sans"/>
        <family val="2"/>
      </rPr>
      <t> LV (6)</t>
    </r>
  </si>
  <si>
    <r>
      <t>Deshaun Watson</t>
    </r>
    <r>
      <rPr>
        <sz val="7"/>
        <color rgb="FF737373"/>
        <rFont val="Open Sans"/>
        <family val="2"/>
      </rPr>
      <t> CLE (9)</t>
    </r>
  </si>
  <si>
    <r>
      <t>Baker Mayfield</t>
    </r>
    <r>
      <rPr>
        <sz val="7"/>
        <color rgb="FF737373"/>
        <rFont val="Open Sans"/>
        <family val="2"/>
      </rPr>
      <t> CAR (13)</t>
    </r>
  </si>
  <si>
    <r>
      <t>Elijah Mitchell</t>
    </r>
    <r>
      <rPr>
        <sz val="7"/>
        <color rgb="FF737373"/>
        <rFont val="Open Sans"/>
        <family val="2"/>
      </rPr>
      <t> SF (9)</t>
    </r>
  </si>
  <si>
    <r>
      <t>Josh Jacobs</t>
    </r>
    <r>
      <rPr>
        <sz val="7"/>
        <color rgb="FF737373"/>
        <rFont val="Open Sans"/>
        <family val="2"/>
      </rPr>
      <t> LV (6)</t>
    </r>
  </si>
  <si>
    <r>
      <t>Clyde Edwards-Helaire</t>
    </r>
    <r>
      <rPr>
        <sz val="7"/>
        <color rgb="FF737373"/>
        <rFont val="Open Sans"/>
        <family val="2"/>
      </rPr>
      <t> KC (8)</t>
    </r>
  </si>
  <si>
    <r>
      <t>Jerick McKinnon</t>
    </r>
    <r>
      <rPr>
        <sz val="7"/>
        <color rgb="FF737373"/>
        <rFont val="Open Sans"/>
        <family val="2"/>
      </rPr>
      <t> KC (8)</t>
    </r>
  </si>
  <si>
    <r>
      <t>Tyrion Davis-Price</t>
    </r>
    <r>
      <rPr>
        <sz val="7"/>
        <color rgb="FF737373"/>
        <rFont val="Open Sans"/>
        <family val="2"/>
      </rPr>
      <t> SF (9)</t>
    </r>
  </si>
  <si>
    <r>
      <t>Zamir White</t>
    </r>
    <r>
      <rPr>
        <sz val="7"/>
        <color rgb="FF737373"/>
        <rFont val="Open Sans"/>
        <family val="2"/>
      </rPr>
      <t> LV (6)</t>
    </r>
  </si>
  <si>
    <r>
      <t>Duke Johnson Jr.</t>
    </r>
    <r>
      <rPr>
        <sz val="7"/>
        <color rgb="FF737373"/>
        <rFont val="Open Sans"/>
        <family val="2"/>
      </rPr>
      <t> BUF (7)</t>
    </r>
  </si>
  <si>
    <r>
      <t>David Johnson</t>
    </r>
    <r>
      <rPr>
        <sz val="7"/>
        <color rgb="FF737373"/>
        <rFont val="Open Sans"/>
        <family val="2"/>
      </rPr>
      <t> FA </t>
    </r>
  </si>
  <si>
    <r>
      <t>Davante Adams</t>
    </r>
    <r>
      <rPr>
        <sz val="7"/>
        <color rgb="FF737373"/>
        <rFont val="Open Sans"/>
        <family val="2"/>
      </rPr>
      <t> LV (6)</t>
    </r>
  </si>
  <si>
    <r>
      <t>Deebo Samuel</t>
    </r>
    <r>
      <rPr>
        <sz val="7"/>
        <color rgb="FF737373"/>
        <rFont val="Open Sans"/>
        <family val="2"/>
      </rPr>
      <t> SF (9)</t>
    </r>
  </si>
  <si>
    <r>
      <t>Hunter Renfrow</t>
    </r>
    <r>
      <rPr>
        <sz val="7"/>
        <color rgb="FF737373"/>
        <rFont val="Open Sans"/>
        <family val="2"/>
      </rPr>
      <t> LV (6)</t>
    </r>
  </si>
  <si>
    <r>
      <t>JuJu Smith-Schuster</t>
    </r>
    <r>
      <rPr>
        <sz val="7"/>
        <color rgb="FF737373"/>
        <rFont val="Open Sans"/>
        <family val="2"/>
      </rPr>
      <t> KC (8)</t>
    </r>
  </si>
  <si>
    <r>
      <t>Marquez Valdes-Scantling</t>
    </r>
    <r>
      <rPr>
        <sz val="7"/>
        <color rgb="FF737373"/>
        <rFont val="Open Sans"/>
        <family val="2"/>
      </rPr>
      <t> KC (8)</t>
    </r>
  </si>
  <si>
    <r>
      <t>Brandon Aiyuk</t>
    </r>
    <r>
      <rPr>
        <sz val="7"/>
        <color rgb="FF737373"/>
        <rFont val="Open Sans"/>
        <family val="2"/>
      </rPr>
      <t> SF (9)</t>
    </r>
  </si>
  <si>
    <r>
      <t>Skyy Moore</t>
    </r>
    <r>
      <rPr>
        <sz val="7"/>
        <color rgb="FF737373"/>
        <rFont val="Open Sans"/>
        <family val="2"/>
      </rPr>
      <t> KC (8)</t>
    </r>
  </si>
  <si>
    <r>
      <t>Mecole Hardman</t>
    </r>
    <r>
      <rPr>
        <sz val="7"/>
        <color rgb="FF737373"/>
        <rFont val="Open Sans"/>
        <family val="2"/>
      </rPr>
      <t> KC (8)</t>
    </r>
  </si>
  <si>
    <r>
      <t>Julio Jones</t>
    </r>
    <r>
      <rPr>
        <sz val="7"/>
        <color rgb="FF737373"/>
        <rFont val="Open Sans"/>
        <family val="2"/>
      </rPr>
      <t> TB (11)</t>
    </r>
  </si>
  <si>
    <r>
      <t>William Fuller V</t>
    </r>
    <r>
      <rPr>
        <sz val="7"/>
        <color rgb="FF737373"/>
        <rFont val="Open Sans"/>
        <family val="2"/>
      </rPr>
      <t> FA </t>
    </r>
  </si>
  <si>
    <r>
      <t>Cole Beasley</t>
    </r>
    <r>
      <rPr>
        <sz val="7"/>
        <color rgb="FF737373"/>
        <rFont val="Open Sans"/>
        <family val="2"/>
      </rPr>
      <t> FA </t>
    </r>
  </si>
  <si>
    <r>
      <t>T.Y. Hilton</t>
    </r>
    <r>
      <rPr>
        <sz val="7"/>
        <color rgb="FF737373"/>
        <rFont val="Open Sans"/>
        <family val="2"/>
      </rPr>
      <t> FA </t>
    </r>
  </si>
  <si>
    <r>
      <t>Travis Kelce</t>
    </r>
    <r>
      <rPr>
        <sz val="7"/>
        <color rgb="FF737373"/>
        <rFont val="Open Sans"/>
        <family val="2"/>
      </rPr>
      <t> KC (8)</t>
    </r>
  </si>
  <si>
    <r>
      <t>Darren Waller</t>
    </r>
    <r>
      <rPr>
        <sz val="7"/>
        <color rgb="FF737373"/>
        <rFont val="Open Sans"/>
        <family val="2"/>
      </rPr>
      <t> LV (6)</t>
    </r>
  </si>
  <si>
    <r>
      <t>George Kittle</t>
    </r>
    <r>
      <rPr>
        <sz val="7"/>
        <color rgb="FF737373"/>
        <rFont val="Open Sans"/>
        <family val="2"/>
      </rPr>
      <t> SF (9)</t>
    </r>
  </si>
  <si>
    <r>
      <t>Kyle Rudolph</t>
    </r>
    <r>
      <rPr>
        <sz val="7"/>
        <color rgb="FF737373"/>
        <rFont val="Open Sans"/>
        <family val="2"/>
      </rPr>
      <t> TB (11)</t>
    </r>
  </si>
  <si>
    <r>
      <t>C.J. Uzomah</t>
    </r>
    <r>
      <rPr>
        <sz val="7"/>
        <color rgb="FF737373"/>
        <rFont val="Open Sans"/>
        <family val="2"/>
      </rPr>
      <t> NYJ (10)</t>
    </r>
  </si>
  <si>
    <t>Player</t>
  </si>
  <si>
    <t>Wolf Value</t>
  </si>
  <si>
    <t>A.J. Brown</t>
  </si>
  <si>
    <t>Patrick Mahomes II</t>
  </si>
  <si>
    <t>Allen Robinson II</t>
  </si>
  <si>
    <t>T.J. Hockenson</t>
  </si>
  <si>
    <t>Melvin Gordon III</t>
  </si>
  <si>
    <t>Irv Smith Jr.</t>
  </si>
  <si>
    <t>Baker Mayfield</t>
  </si>
  <si>
    <t>Michael Pittman Jr.</t>
  </si>
  <si>
    <t>2022 Auction Values</t>
  </si>
  <si>
    <t>PASSING ATT</t>
  </si>
  <si>
    <t>PASSING CMP</t>
  </si>
  <si>
    <t>PASSING YDS</t>
  </si>
  <si>
    <t>PASSING TDS</t>
  </si>
  <si>
    <t>PASSING INTS</t>
  </si>
  <si>
    <t>RUSHING ATT</t>
  </si>
  <si>
    <t>RUSHING YDS</t>
  </si>
  <si>
    <t>RUSHING TDS</t>
  </si>
  <si>
    <t>MISC FPTS</t>
  </si>
  <si>
    <t>RECEIVING REC</t>
  </si>
  <si>
    <t>RECEIVING YDS</t>
  </si>
  <si>
    <t>RECEIVING TDS</t>
  </si>
  <si>
    <t>J.K. Dobbins</t>
  </si>
  <si>
    <t>Travis Etienne Jr.</t>
  </si>
  <si>
    <t>Ken Walker III</t>
  </si>
  <si>
    <t>Darrell Henderson Jr.</t>
  </si>
  <si>
    <t>K.J. Osborn</t>
  </si>
  <si>
    <t>Amon-Ra St. Brown</t>
  </si>
  <si>
    <t>Yahoo AAV</t>
  </si>
  <si>
    <t>Yahoo Listed Price</t>
  </si>
  <si>
    <t>JK Dobbins</t>
  </si>
  <si>
    <t>Robby Anderson</t>
  </si>
  <si>
    <t>Montrell Washington</t>
  </si>
  <si>
    <t>TJ Hockenson</t>
  </si>
  <si>
    <t>Amon-Ra St Brown</t>
  </si>
  <si>
    <t>DJ Chark Jr</t>
  </si>
  <si>
    <t>Romeo Doubs</t>
  </si>
  <si>
    <t>Chris Conley</t>
  </si>
  <si>
    <t>Michael Pittman Jr</t>
  </si>
  <si>
    <t>Marvin Jones</t>
  </si>
  <si>
    <t>Darrell Henderson Jr</t>
  </si>
  <si>
    <t>KJ Osborn</t>
  </si>
  <si>
    <t>Ty Montgomery</t>
  </si>
  <si>
    <t>Mark Ingram</t>
  </si>
  <si>
    <t>Daniel Bellinger</t>
  </si>
  <si>
    <t>AJ Brown</t>
  </si>
  <si>
    <r>
      <t>Patrick Mahomes II</t>
    </r>
    <r>
      <rPr>
        <sz val="7"/>
        <color rgb="FF737373"/>
        <rFont val="Open Sans"/>
        <family val="2"/>
      </rPr>
      <t> KC (8)</t>
    </r>
  </si>
  <si>
    <r>
      <t>J.K. Dobbins</t>
    </r>
    <r>
      <rPr>
        <sz val="7"/>
        <color rgb="FF737373"/>
        <rFont val="Open Sans"/>
        <family val="2"/>
      </rPr>
      <t> BAL (10)</t>
    </r>
  </si>
  <si>
    <r>
      <t>Darrell Henderson Jr.</t>
    </r>
    <r>
      <rPr>
        <sz val="7"/>
        <color rgb="FF737373"/>
        <rFont val="Open Sans"/>
        <family val="2"/>
      </rPr>
      <t> LAR (7)</t>
    </r>
  </si>
  <si>
    <r>
      <t>J.D. McKissic</t>
    </r>
    <r>
      <rPr>
        <sz val="7"/>
        <color rgb="FF737373"/>
        <rFont val="Open Sans"/>
        <family val="2"/>
      </rPr>
      <t> WAS (14)</t>
    </r>
  </si>
  <si>
    <r>
      <t>Isiah Pacheco</t>
    </r>
    <r>
      <rPr>
        <sz val="7"/>
        <color rgb="FF737373"/>
        <rFont val="Open Sans"/>
        <family val="2"/>
      </rPr>
      <t> KC (8)</t>
    </r>
  </si>
  <si>
    <r>
      <t>Eno Benjamin</t>
    </r>
    <r>
      <rPr>
        <sz val="7"/>
        <color rgb="FF737373"/>
        <rFont val="Open Sans"/>
        <family val="2"/>
      </rPr>
      <t> ARI (13)</t>
    </r>
  </si>
  <si>
    <r>
      <t>Justin Jackson</t>
    </r>
    <r>
      <rPr>
        <sz val="7"/>
        <color rgb="FF737373"/>
        <rFont val="Open Sans"/>
        <family val="2"/>
      </rPr>
      <t> DET (6)</t>
    </r>
  </si>
  <si>
    <r>
      <t xml:space="preserve">Mark Ingram </t>
    </r>
    <r>
      <rPr>
        <sz val="7"/>
        <color rgb="FF737373"/>
        <rFont val="Open Sans"/>
        <family val="2"/>
      </rPr>
      <t> NO (14)</t>
    </r>
  </si>
  <si>
    <r>
      <t xml:space="preserve">Jeff Wilson </t>
    </r>
    <r>
      <rPr>
        <sz val="7"/>
        <color rgb="FF737373"/>
        <rFont val="Open Sans"/>
        <family val="2"/>
      </rPr>
      <t> SF (9)</t>
    </r>
  </si>
  <si>
    <r>
      <t>Michael Pittman Jr.</t>
    </r>
    <r>
      <rPr>
        <sz val="7"/>
        <color rgb="FF737373"/>
        <rFont val="Open Sans"/>
        <family val="2"/>
      </rPr>
      <t> IND (14)</t>
    </r>
  </si>
  <si>
    <r>
      <t>A.J. Brown</t>
    </r>
    <r>
      <rPr>
        <sz val="7"/>
        <color rgb="FF737373"/>
        <rFont val="Open Sans"/>
        <family val="2"/>
      </rPr>
      <t> PHI (7)</t>
    </r>
  </si>
  <si>
    <r>
      <t>Amon-Ra St. Brown</t>
    </r>
    <r>
      <rPr>
        <sz val="7"/>
        <color rgb="FF737373"/>
        <rFont val="Open Sans"/>
        <family val="2"/>
      </rPr>
      <t> DET (6)</t>
    </r>
  </si>
  <si>
    <r>
      <t>K.J. Osborn</t>
    </r>
    <r>
      <rPr>
        <sz val="7"/>
        <color rgb="FF737373"/>
        <rFont val="Open Sans"/>
        <family val="2"/>
      </rPr>
      <t> MIN (7)</t>
    </r>
  </si>
  <si>
    <r>
      <t>DJ Chark Jr.</t>
    </r>
    <r>
      <rPr>
        <sz val="7"/>
        <color rgb="FF737373"/>
        <rFont val="Open Sans"/>
        <family val="2"/>
      </rPr>
      <t> DET (6)</t>
    </r>
  </si>
  <si>
    <r>
      <t>A.J. Green</t>
    </r>
    <r>
      <rPr>
        <sz val="7"/>
        <color rgb="FF737373"/>
        <rFont val="Open Sans"/>
        <family val="2"/>
      </rPr>
      <t> ARI (13)</t>
    </r>
  </si>
  <si>
    <r>
      <t>Emmanuel Sanders</t>
    </r>
    <r>
      <rPr>
        <sz val="7"/>
        <color rgb="FF737373"/>
        <rFont val="Open Sans"/>
        <family val="2"/>
      </rPr>
      <t> FA </t>
    </r>
  </si>
  <si>
    <r>
      <t xml:space="preserve">Marvin Jones </t>
    </r>
    <r>
      <rPr>
        <sz val="7"/>
        <color rgb="FF737373"/>
        <rFont val="Open Sans"/>
        <family val="2"/>
      </rPr>
      <t> JAC (11)</t>
    </r>
  </si>
  <si>
    <r>
      <t xml:space="preserve">Velus Jones </t>
    </r>
    <r>
      <rPr>
        <sz val="7"/>
        <color rgb="FF737373"/>
        <rFont val="Open Sans"/>
        <family val="2"/>
      </rPr>
      <t> CHI (14)</t>
    </r>
  </si>
  <si>
    <r>
      <t xml:space="preserve">Cedrick Wilson </t>
    </r>
    <r>
      <rPr>
        <sz val="7"/>
        <color rgb="FF737373"/>
        <rFont val="Open Sans"/>
        <family val="2"/>
      </rPr>
      <t> MIA (11)</t>
    </r>
  </si>
  <si>
    <t>6 Point Passing</t>
  </si>
  <si>
    <r>
      <t>T.J. Hockenson</t>
    </r>
    <r>
      <rPr>
        <sz val="7"/>
        <color rgb="FF737373"/>
        <rFont val="Open Sans"/>
        <family val="2"/>
      </rPr>
      <t> DET (6)</t>
    </r>
  </si>
  <si>
    <t>Rank</t>
  </si>
  <si>
    <t>J.D. McKissic</t>
  </si>
  <si>
    <t>Jerick McKinnon</t>
  </si>
  <si>
    <t>Kyle Philips</t>
  </si>
  <si>
    <t>Ameer Abdullah</t>
  </si>
  <si>
    <t>Mack Hollins</t>
  </si>
  <si>
    <t>Jaylen Warren</t>
  </si>
  <si>
    <t>Isaiah Likely</t>
  </si>
  <si>
    <r>
      <t>Joe Flacco</t>
    </r>
    <r>
      <rPr>
        <sz val="7"/>
        <color rgb="FF737373"/>
        <rFont val="Open Sans"/>
        <family val="2"/>
      </rPr>
      <t> NYJ (10)</t>
    </r>
  </si>
  <si>
    <r>
      <t>Drew Lock</t>
    </r>
    <r>
      <rPr>
        <sz val="7"/>
        <color rgb="FF737373"/>
        <rFont val="Open Sans"/>
        <family val="2"/>
      </rPr>
      <t> SEA (11)</t>
    </r>
  </si>
  <si>
    <r>
      <t>Geno Smith</t>
    </r>
    <r>
      <rPr>
        <sz val="7"/>
        <color rgb="FF737373"/>
        <rFont val="Open Sans"/>
        <family val="2"/>
      </rPr>
      <t> SEA (11)</t>
    </r>
  </si>
  <si>
    <r>
      <t>Jacoby Brissett</t>
    </r>
    <r>
      <rPr>
        <sz val="7"/>
        <color rgb="FF737373"/>
        <rFont val="Open Sans"/>
        <family val="2"/>
      </rPr>
      <t> CLE (9)</t>
    </r>
  </si>
  <si>
    <r>
      <t>Travis Etienne Jr.</t>
    </r>
    <r>
      <rPr>
        <sz val="7"/>
        <color rgb="FF737373"/>
        <rFont val="Open Sans"/>
        <family val="2"/>
      </rPr>
      <t> JAC (11)</t>
    </r>
  </si>
  <si>
    <r>
      <t>Jaylen Warren</t>
    </r>
    <r>
      <rPr>
        <sz val="7"/>
        <color rgb="FF737373"/>
        <rFont val="Open Sans"/>
        <family val="2"/>
      </rPr>
      <t> PIT (9)</t>
    </r>
  </si>
  <si>
    <r>
      <t>Joshua Kelley</t>
    </r>
    <r>
      <rPr>
        <sz val="7"/>
        <color rgb="FF737373"/>
        <rFont val="Open Sans"/>
        <family val="2"/>
      </rPr>
      <t> LAC (8)</t>
    </r>
  </si>
  <si>
    <r>
      <t>Ameer Abdullah</t>
    </r>
    <r>
      <rPr>
        <sz val="7"/>
        <color rgb="FF737373"/>
        <rFont val="Open Sans"/>
        <family val="2"/>
      </rPr>
      <t> LV (6)</t>
    </r>
  </si>
  <si>
    <r>
      <t>Pierre Strong Jr.</t>
    </r>
    <r>
      <rPr>
        <sz val="7"/>
        <color rgb="FF737373"/>
        <rFont val="Open Sans"/>
        <family val="2"/>
      </rPr>
      <t> NE (10)</t>
    </r>
  </si>
  <si>
    <r>
      <t>Allen Robinson II</t>
    </r>
    <r>
      <rPr>
        <sz val="7"/>
        <color rgb="FF737373"/>
        <rFont val="Open Sans"/>
        <family val="2"/>
      </rPr>
      <t> LAR (7)</t>
    </r>
  </si>
  <si>
    <r>
      <t>Danny Gray</t>
    </r>
    <r>
      <rPr>
        <sz val="7"/>
        <color rgb="FF737373"/>
        <rFont val="Open Sans"/>
        <family val="2"/>
      </rPr>
      <t> SF (9)</t>
    </r>
  </si>
  <si>
    <r>
      <t>Demarcus Robinson</t>
    </r>
    <r>
      <rPr>
        <sz val="7"/>
        <color rgb="FF737373"/>
        <rFont val="Open Sans"/>
        <family val="2"/>
      </rPr>
      <t> BAL (10)</t>
    </r>
  </si>
  <si>
    <r>
      <t>Nick Westbrook-Ikhine</t>
    </r>
    <r>
      <rPr>
        <sz val="7"/>
        <color rgb="FF737373"/>
        <rFont val="Open Sans"/>
        <family val="2"/>
      </rPr>
      <t> TEN (6)</t>
    </r>
  </si>
  <si>
    <r>
      <t xml:space="preserve">James Proche </t>
    </r>
    <r>
      <rPr>
        <sz val="7"/>
        <color rgb="FF737373"/>
        <rFont val="Open Sans"/>
        <family val="2"/>
      </rPr>
      <t> BAL (10)</t>
    </r>
  </si>
  <si>
    <r>
      <t>Irv Smith Jr.</t>
    </r>
    <r>
      <rPr>
        <sz val="7"/>
        <color rgb="FF737373"/>
        <rFont val="Open Sans"/>
        <family val="2"/>
      </rPr>
      <t> MIN (7)</t>
    </r>
  </si>
  <si>
    <r>
      <t>Isaiah Likely</t>
    </r>
    <r>
      <rPr>
        <sz val="7"/>
        <color rgb="FF737373"/>
        <rFont val="Open Sans"/>
        <family val="2"/>
      </rPr>
      <t> BAL (10)</t>
    </r>
  </si>
  <si>
    <t>Noah Brown</t>
  </si>
  <si>
    <t>Myles Gaskin</t>
  </si>
  <si>
    <t>Kenyan Drake</t>
  </si>
  <si>
    <t>Ty Johnson</t>
  </si>
  <si>
    <t>Dare Ogunbowale</t>
  </si>
  <si>
    <r>
      <t>Melvin Gordon III</t>
    </r>
    <r>
      <rPr>
        <sz val="7"/>
        <color rgb="FF737373"/>
        <rFont val="Open Sans"/>
        <family val="2"/>
      </rPr>
      <t> DEN (9)</t>
    </r>
  </si>
  <si>
    <r>
      <t>Ken Walker III</t>
    </r>
    <r>
      <rPr>
        <sz val="7"/>
        <color rgb="FF737373"/>
        <rFont val="Open Sans"/>
        <family val="2"/>
      </rPr>
      <t> SEA (11)</t>
    </r>
  </si>
  <si>
    <r>
      <t>Kenyan Drake</t>
    </r>
    <r>
      <rPr>
        <sz val="7"/>
        <color rgb="FF737373"/>
        <rFont val="Open Sans"/>
        <family val="2"/>
      </rPr>
      <t> BAL (10)</t>
    </r>
  </si>
  <si>
    <r>
      <t>Sony Michel</t>
    </r>
    <r>
      <rPr>
        <sz val="7"/>
        <color rgb="FF737373"/>
        <rFont val="Open Sans"/>
        <family val="2"/>
      </rPr>
      <t> LAC (8)</t>
    </r>
  </si>
  <si>
    <r>
      <t>Ronald Jones II</t>
    </r>
    <r>
      <rPr>
        <sz val="7"/>
        <color rgb="FF737373"/>
        <rFont val="Open Sans"/>
        <family val="2"/>
      </rPr>
      <t> KC (8)</t>
    </r>
  </si>
  <si>
    <r>
      <t>Brian Robinson Jr.</t>
    </r>
    <r>
      <rPr>
        <sz val="7"/>
        <color rgb="FF737373"/>
        <rFont val="Open Sans"/>
        <family val="2"/>
      </rPr>
      <t> WAS (14)</t>
    </r>
  </si>
  <si>
    <r>
      <t>Phillip Lindsay</t>
    </r>
    <r>
      <rPr>
        <sz val="7"/>
        <color rgb="FF737373"/>
        <rFont val="Open Sans"/>
        <family val="2"/>
      </rPr>
      <t> FA </t>
    </r>
  </si>
  <si>
    <r>
      <t>Tevin Coleman</t>
    </r>
    <r>
      <rPr>
        <sz val="7"/>
        <color rgb="FF737373"/>
        <rFont val="Open Sans"/>
        <family val="2"/>
      </rPr>
      <t> FA </t>
    </r>
  </si>
  <si>
    <t>Brian Robinson Jr.</t>
  </si>
  <si>
    <r>
      <t>Jalen Reagor</t>
    </r>
    <r>
      <rPr>
        <sz val="7"/>
        <color rgb="FF737373"/>
        <rFont val="Open Sans"/>
        <family val="2"/>
      </rPr>
      <t> MIN (7)</t>
    </r>
  </si>
  <si>
    <r>
      <t xml:space="preserve">Laviska Shenault </t>
    </r>
    <r>
      <rPr>
        <sz val="7"/>
        <color rgb="FF737373"/>
        <rFont val="Open Sans"/>
        <family val="2"/>
      </rPr>
      <t> CAR (13)</t>
    </r>
  </si>
  <si>
    <r>
      <t>O.J. Howard</t>
    </r>
    <r>
      <rPr>
        <sz val="7"/>
        <color rgb="FF737373"/>
        <rFont val="Open Sans"/>
        <family val="2"/>
      </rPr>
      <t> FA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</si>
</sst>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.6"/>
      <color rgb="FF990000"/>
      <name val="Verdana"/>
      <family val="2"/>
    </font>
    <font>
      <sz val="8.6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7"/>
      <color rgb="FF212121"/>
      <name val="Open Sans"/>
      <family val="2"/>
    </font>
    <font>
      <sz val="7"/>
      <color rgb="FF3778BE"/>
      <name val="Open Sans"/>
      <family val="2"/>
    </font>
    <font>
      <sz val="7"/>
      <color rgb="FF737373"/>
      <name val="Open Sans"/>
      <family val="2"/>
    </font>
    <font>
      <b/>
      <sz val="20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/>
      <top/>
      <bottom style="dotted">
        <color rgb="FFDDDDDD"/>
      </bottom>
      <diagonal/>
    </border>
    <border>
      <left/>
      <right/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/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 style="medium">
        <color rgb="FF747678"/>
      </right>
      <top style="medium">
        <color rgb="FF747678"/>
      </top>
      <bottom style="medium">
        <color rgb="FF747678"/>
      </bottom>
      <diagonal/>
    </border>
    <border>
      <left/>
      <right/>
      <top/>
      <bottom style="dotted">
        <color rgb="FFDDDDDD"/>
      </bottom>
      <diagonal/>
    </border>
    <border>
      <left style="medium">
        <color rgb="FFDDDDDD"/>
      </left>
      <right style="medium">
        <color rgb="FF747678"/>
      </right>
      <top/>
      <bottom style="dotted">
        <color rgb="FFDDDDDD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74767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 style="medium">
        <color rgb="FFEAEAEA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0" fillId="33" borderId="0" xfId="0" applyFill="1"/>
    <xf numFmtId="0" fontId="20" fillId="33" borderId="10" xfId="43" applyFill="1" applyBorder="1" applyAlignment="1">
      <alignment horizontal="left" vertical="center"/>
    </xf>
    <xf numFmtId="0" fontId="19" fillId="33" borderId="10" xfId="0" applyFont="1" applyFill="1" applyBorder="1" applyAlignment="1">
      <alignment horizontal="right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left" vertical="center"/>
    </xf>
    <xf numFmtId="0" fontId="18" fillId="34" borderId="12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right" vertical="center"/>
    </xf>
    <xf numFmtId="0" fontId="19" fillId="33" borderId="15" xfId="0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right" vertical="center"/>
    </xf>
    <xf numFmtId="0" fontId="20" fillId="33" borderId="16" xfId="43" applyFill="1" applyBorder="1" applyAlignment="1">
      <alignment horizontal="left" vertical="center"/>
    </xf>
    <xf numFmtId="0" fontId="19" fillId="33" borderId="16" xfId="0" applyFont="1" applyFill="1" applyBorder="1" applyAlignment="1">
      <alignment horizontal="right" vertical="center"/>
    </xf>
    <xf numFmtId="0" fontId="19" fillId="33" borderId="17" xfId="0" applyFont="1" applyFill="1" applyBorder="1" applyAlignment="1">
      <alignment horizontal="right" vertical="center"/>
    </xf>
    <xf numFmtId="165" fontId="0" fillId="0" borderId="0" xfId="1" applyNumberFormat="1" applyFont="1"/>
    <xf numFmtId="0" fontId="16" fillId="0" borderId="18" xfId="0" applyFont="1" applyBorder="1"/>
    <xf numFmtId="164" fontId="16" fillId="0" borderId="18" xfId="0" applyNumberFormat="1" applyFont="1" applyBorder="1"/>
    <xf numFmtId="0" fontId="16" fillId="0" borderId="18" xfId="0" applyFont="1" applyBorder="1" applyAlignment="1">
      <alignment wrapText="1"/>
    </xf>
    <xf numFmtId="0" fontId="21" fillId="33" borderId="19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left" vertical="center"/>
    </xf>
    <xf numFmtId="0" fontId="21" fillId="35" borderId="19" xfId="0" applyFont="1" applyFill="1" applyBorder="1" applyAlignment="1">
      <alignment horizontal="center" vertical="center" wrapText="1"/>
    </xf>
    <xf numFmtId="0" fontId="22" fillId="35" borderId="19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right" vertical="center"/>
    </xf>
    <xf numFmtId="0" fontId="20" fillId="36" borderId="10" xfId="43" applyFill="1" applyBorder="1" applyAlignment="1">
      <alignment horizontal="left" vertical="center"/>
    </xf>
    <xf numFmtId="0" fontId="19" fillId="36" borderId="10" xfId="0" applyFont="1" applyFill="1" applyBorder="1" applyAlignment="1">
      <alignment horizontal="right" vertical="center"/>
    </xf>
    <xf numFmtId="0" fontId="19" fillId="36" borderId="15" xfId="0" applyFont="1" applyFill="1" applyBorder="1" applyAlignment="1">
      <alignment horizontal="right" vertical="center"/>
    </xf>
    <xf numFmtId="0" fontId="0" fillId="36" borderId="0" xfId="0" applyFill="1"/>
    <xf numFmtId="0" fontId="19" fillId="37" borderId="0" xfId="0" applyFont="1" applyFill="1" applyBorder="1" applyAlignment="1">
      <alignment horizontal="right" vertical="center"/>
    </xf>
    <xf numFmtId="0" fontId="20" fillId="37" borderId="16" xfId="43" applyFill="1" applyBorder="1" applyAlignment="1">
      <alignment horizontal="left" vertical="center"/>
    </xf>
    <xf numFmtId="0" fontId="19" fillId="37" borderId="16" xfId="0" applyFont="1" applyFill="1" applyBorder="1" applyAlignment="1">
      <alignment horizontal="right" vertical="center"/>
    </xf>
    <xf numFmtId="0" fontId="19" fillId="37" borderId="17" xfId="0" applyFont="1" applyFill="1" applyBorder="1" applyAlignment="1">
      <alignment horizontal="right" vertical="center"/>
    </xf>
    <xf numFmtId="166" fontId="0" fillId="0" borderId="18" xfId="0" applyNumberFormat="1" applyBorder="1"/>
    <xf numFmtId="0" fontId="13" fillId="39" borderId="21" xfId="0" applyFont="1" applyFill="1" applyBorder="1"/>
    <xf numFmtId="0" fontId="13" fillId="38" borderId="0" xfId="0" applyFont="1" applyFill="1" applyBorder="1" applyAlignment="1">
      <alignment horizontal="left"/>
    </xf>
    <xf numFmtId="0" fontId="0" fillId="0" borderId="18" xfId="0" applyBorder="1" applyAlignment="1">
      <alignment horizontal="right"/>
    </xf>
    <xf numFmtId="166" fontId="0" fillId="0" borderId="18" xfId="0" applyNumberFormat="1" applyBorder="1" applyAlignment="1">
      <alignment horizontal="right"/>
    </xf>
    <xf numFmtId="0" fontId="0" fillId="0" borderId="22" xfId="0" applyBorder="1"/>
    <xf numFmtId="0" fontId="24" fillId="38" borderId="20" xfId="0" applyFont="1" applyFill="1" applyBorder="1" applyAlignment="1">
      <alignment horizontal="center"/>
    </xf>
    <xf numFmtId="0" fontId="24" fillId="38" borderId="0" xfId="0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18"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o-football-reference.com/teams/sfo/2021.htm" TargetMode="External"/><Relationship Id="rId18" Type="http://schemas.openxmlformats.org/officeDocument/2006/relationships/hyperlink" Target="https://www.pro-football-reference.com/teams/rai/2021.htm" TargetMode="External"/><Relationship Id="rId26" Type="http://schemas.openxmlformats.org/officeDocument/2006/relationships/hyperlink" Target="https://www.pro-football-reference.com/teams/atl/2021.htm" TargetMode="External"/><Relationship Id="rId3" Type="http://schemas.openxmlformats.org/officeDocument/2006/relationships/hyperlink" Target="https://www.pro-football-reference.com/teams/buf/2021.htm" TargetMode="External"/><Relationship Id="rId21" Type="http://schemas.openxmlformats.org/officeDocument/2006/relationships/hyperlink" Target="https://www.pro-football-reference.com/teams/pit/2021.htm" TargetMode="External"/><Relationship Id="rId7" Type="http://schemas.openxmlformats.org/officeDocument/2006/relationships/hyperlink" Target="https://www.pro-football-reference.com/teams/cin/2021.htm" TargetMode="External"/><Relationship Id="rId12" Type="http://schemas.openxmlformats.org/officeDocument/2006/relationships/hyperlink" Target="https://www.pro-football-reference.com/teams/phi/2021.htm" TargetMode="External"/><Relationship Id="rId17" Type="http://schemas.openxmlformats.org/officeDocument/2006/relationships/hyperlink" Target="https://www.pro-football-reference.com/teams/rav/2021.htm" TargetMode="External"/><Relationship Id="rId25" Type="http://schemas.openxmlformats.org/officeDocument/2006/relationships/hyperlink" Target="https://www.pro-football-reference.com/teams/det/2021.htm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www.pro-football-reference.com/teams/tam/2021.htm" TargetMode="External"/><Relationship Id="rId16" Type="http://schemas.openxmlformats.org/officeDocument/2006/relationships/hyperlink" Target="https://www.pro-football-reference.com/teams/sea/2021.htm" TargetMode="External"/><Relationship Id="rId20" Type="http://schemas.openxmlformats.org/officeDocument/2006/relationships/hyperlink" Target="https://www.pro-football-reference.com/teams/cle/2021.htm" TargetMode="External"/><Relationship Id="rId29" Type="http://schemas.openxmlformats.org/officeDocument/2006/relationships/hyperlink" Target="https://www.pro-football-reference.com/teams/car/2021.htm" TargetMode="External"/><Relationship Id="rId1" Type="http://schemas.openxmlformats.org/officeDocument/2006/relationships/hyperlink" Target="https://www.pro-football-reference.com/teams/dal/2021.htm" TargetMode="External"/><Relationship Id="rId6" Type="http://schemas.openxmlformats.org/officeDocument/2006/relationships/hyperlink" Target="https://www.pro-football-reference.com/teams/nwe/2021.htm" TargetMode="External"/><Relationship Id="rId11" Type="http://schemas.openxmlformats.org/officeDocument/2006/relationships/hyperlink" Target="https://www.pro-football-reference.com/teams/crd/2021.htm" TargetMode="External"/><Relationship Id="rId24" Type="http://schemas.openxmlformats.org/officeDocument/2006/relationships/hyperlink" Target="https://www.pro-football-reference.com/teams/was/2021.htm" TargetMode="External"/><Relationship Id="rId32" Type="http://schemas.openxmlformats.org/officeDocument/2006/relationships/hyperlink" Target="https://www.pro-football-reference.com/teams/jax/2021.htm" TargetMode="External"/><Relationship Id="rId5" Type="http://schemas.openxmlformats.org/officeDocument/2006/relationships/hyperlink" Target="https://www.pro-football-reference.com/teams/sdg/2021.htm" TargetMode="External"/><Relationship Id="rId15" Type="http://schemas.openxmlformats.org/officeDocument/2006/relationships/hyperlink" Target="https://www.pro-football-reference.com/teams/oti/2021.htm" TargetMode="External"/><Relationship Id="rId23" Type="http://schemas.openxmlformats.org/officeDocument/2006/relationships/hyperlink" Target="https://www.pro-football-reference.com/teams/den/2021.htm" TargetMode="External"/><Relationship Id="rId28" Type="http://schemas.openxmlformats.org/officeDocument/2006/relationships/hyperlink" Target="https://www.pro-football-reference.com/teams/nyj/2021.htm" TargetMode="External"/><Relationship Id="rId10" Type="http://schemas.openxmlformats.org/officeDocument/2006/relationships/hyperlink" Target="https://www.pro-football-reference.com/teams/gnb/2021.htm" TargetMode="External"/><Relationship Id="rId19" Type="http://schemas.openxmlformats.org/officeDocument/2006/relationships/hyperlink" Target="https://www.pro-football-reference.com/teams/nor/2021.htm" TargetMode="External"/><Relationship Id="rId31" Type="http://schemas.openxmlformats.org/officeDocument/2006/relationships/hyperlink" Target="https://www.pro-football-reference.com/teams/nyg/2021.htm" TargetMode="External"/><Relationship Id="rId4" Type="http://schemas.openxmlformats.org/officeDocument/2006/relationships/hyperlink" Target="https://www.pro-football-reference.com/teams/kan/2021.htm" TargetMode="External"/><Relationship Id="rId9" Type="http://schemas.openxmlformats.org/officeDocument/2006/relationships/hyperlink" Target="https://www.pro-football-reference.com/teams/clt/2021.htm" TargetMode="External"/><Relationship Id="rId14" Type="http://schemas.openxmlformats.org/officeDocument/2006/relationships/hyperlink" Target="https://www.pro-football-reference.com/teams/min/2021.htm" TargetMode="External"/><Relationship Id="rId22" Type="http://schemas.openxmlformats.org/officeDocument/2006/relationships/hyperlink" Target="https://www.pro-football-reference.com/teams/mia/2021.htm" TargetMode="External"/><Relationship Id="rId27" Type="http://schemas.openxmlformats.org/officeDocument/2006/relationships/hyperlink" Target="https://www.pro-football-reference.com/teams/chi/2021.htm" TargetMode="External"/><Relationship Id="rId30" Type="http://schemas.openxmlformats.org/officeDocument/2006/relationships/hyperlink" Target="https://www.pro-football-reference.com/teams/htx/2021.htm" TargetMode="External"/><Relationship Id="rId8" Type="http://schemas.openxmlformats.org/officeDocument/2006/relationships/hyperlink" Target="https://www.pro-football-reference.com/teams/ram/2021.ht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-football-reference.com/teams/sea/2020.htm" TargetMode="External"/><Relationship Id="rId13" Type="http://schemas.openxmlformats.org/officeDocument/2006/relationships/hyperlink" Target="https://www.pro-football-reference.com/teams/crd/2020.htm" TargetMode="External"/><Relationship Id="rId18" Type="http://schemas.openxmlformats.org/officeDocument/2006/relationships/hyperlink" Target="https://www.pro-football-reference.com/teams/htx/2020.htm" TargetMode="External"/><Relationship Id="rId26" Type="http://schemas.openxmlformats.org/officeDocument/2006/relationships/hyperlink" Target="https://www.pro-football-reference.com/teams/phi/2020.htm" TargetMode="External"/><Relationship Id="rId3" Type="http://schemas.openxmlformats.org/officeDocument/2006/relationships/hyperlink" Target="https://www.pro-football-reference.com/teams/tam/2020.htm" TargetMode="External"/><Relationship Id="rId21" Type="http://schemas.openxmlformats.org/officeDocument/2006/relationships/hyperlink" Target="https://www.pro-football-reference.com/teams/sfo/2020.htm" TargetMode="External"/><Relationship Id="rId7" Type="http://schemas.openxmlformats.org/officeDocument/2006/relationships/hyperlink" Target="https://www.pro-football-reference.com/teams/rav/2020.htm" TargetMode="External"/><Relationship Id="rId12" Type="http://schemas.openxmlformats.org/officeDocument/2006/relationships/hyperlink" Target="https://www.pro-football-reference.com/teams/pit/2020.htm" TargetMode="External"/><Relationship Id="rId17" Type="http://schemas.openxmlformats.org/officeDocument/2006/relationships/hyperlink" Target="https://www.pro-football-reference.com/teams/dal/2020.htm" TargetMode="External"/><Relationship Id="rId25" Type="http://schemas.openxmlformats.org/officeDocument/2006/relationships/hyperlink" Target="https://www.pro-football-reference.com/teams/was/2020.htm" TargetMode="External"/><Relationship Id="rId2" Type="http://schemas.openxmlformats.org/officeDocument/2006/relationships/hyperlink" Target="https://www.pro-football-reference.com/teams/buf/2020.htm" TargetMode="External"/><Relationship Id="rId16" Type="http://schemas.openxmlformats.org/officeDocument/2006/relationships/hyperlink" Target="https://www.pro-football-reference.com/teams/atl/2020.htm" TargetMode="External"/><Relationship Id="rId20" Type="http://schemas.openxmlformats.org/officeDocument/2006/relationships/hyperlink" Target="https://www.pro-football-reference.com/teams/det/2020.htm" TargetMode="External"/><Relationship Id="rId29" Type="http://schemas.openxmlformats.org/officeDocument/2006/relationships/hyperlink" Target="https://www.pro-football-reference.com/teams/cin/2020.htm" TargetMode="External"/><Relationship Id="rId1" Type="http://schemas.openxmlformats.org/officeDocument/2006/relationships/hyperlink" Target="https://www.pro-football-reference.com/teams/gnb/2020.htm" TargetMode="External"/><Relationship Id="rId6" Type="http://schemas.openxmlformats.org/officeDocument/2006/relationships/hyperlink" Target="https://www.pro-football-reference.com/teams/kan/2020.htm" TargetMode="External"/><Relationship Id="rId11" Type="http://schemas.openxmlformats.org/officeDocument/2006/relationships/hyperlink" Target="https://www.pro-football-reference.com/teams/min/2020.htm" TargetMode="External"/><Relationship Id="rId24" Type="http://schemas.openxmlformats.org/officeDocument/2006/relationships/hyperlink" Target="https://www.pro-football-reference.com/teams/car/2020.htm" TargetMode="External"/><Relationship Id="rId32" Type="http://schemas.openxmlformats.org/officeDocument/2006/relationships/hyperlink" Target="https://www.pro-football-reference.com/teams/nyj/2020.htm" TargetMode="External"/><Relationship Id="rId5" Type="http://schemas.openxmlformats.org/officeDocument/2006/relationships/hyperlink" Target="https://www.pro-football-reference.com/teams/nor/2020.htm" TargetMode="External"/><Relationship Id="rId15" Type="http://schemas.openxmlformats.org/officeDocument/2006/relationships/hyperlink" Target="https://www.pro-football-reference.com/teams/mia/2020.htm" TargetMode="External"/><Relationship Id="rId23" Type="http://schemas.openxmlformats.org/officeDocument/2006/relationships/hyperlink" Target="https://www.pro-football-reference.com/teams/chi/2020.htm" TargetMode="External"/><Relationship Id="rId28" Type="http://schemas.openxmlformats.org/officeDocument/2006/relationships/hyperlink" Target="https://www.pro-football-reference.com/teams/den/2020.htm" TargetMode="External"/><Relationship Id="rId10" Type="http://schemas.openxmlformats.org/officeDocument/2006/relationships/hyperlink" Target="https://www.pro-football-reference.com/teams/rai/2020.htm" TargetMode="External"/><Relationship Id="rId19" Type="http://schemas.openxmlformats.org/officeDocument/2006/relationships/hyperlink" Target="https://www.pro-football-reference.com/teams/sdg/2020.htm" TargetMode="External"/><Relationship Id="rId31" Type="http://schemas.openxmlformats.org/officeDocument/2006/relationships/hyperlink" Target="https://www.pro-football-reference.com/teams/nyg/2020.htm" TargetMode="External"/><Relationship Id="rId4" Type="http://schemas.openxmlformats.org/officeDocument/2006/relationships/hyperlink" Target="https://www.pro-football-reference.com/teams/oti/2020.htm" TargetMode="External"/><Relationship Id="rId9" Type="http://schemas.openxmlformats.org/officeDocument/2006/relationships/hyperlink" Target="https://www.pro-football-reference.com/teams/clt/2020.htm" TargetMode="External"/><Relationship Id="rId14" Type="http://schemas.openxmlformats.org/officeDocument/2006/relationships/hyperlink" Target="https://www.pro-football-reference.com/teams/cle/2020.htm" TargetMode="External"/><Relationship Id="rId22" Type="http://schemas.openxmlformats.org/officeDocument/2006/relationships/hyperlink" Target="https://www.pro-football-reference.com/teams/ram/2020.htm" TargetMode="External"/><Relationship Id="rId27" Type="http://schemas.openxmlformats.org/officeDocument/2006/relationships/hyperlink" Target="https://www.pro-football-reference.com/teams/nwe/2020.htm" TargetMode="External"/><Relationship Id="rId30" Type="http://schemas.openxmlformats.org/officeDocument/2006/relationships/hyperlink" Target="https://www.pro-football-reference.com/teams/jax/202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5064-CAB4-4C81-8E0B-3FCFF6517678}">
  <dimension ref="A1:G154"/>
  <sheetViews>
    <sheetView tabSelected="1" workbookViewId="0">
      <selection activeCell="G3" sqref="G3"/>
    </sheetView>
  </sheetViews>
  <sheetFormatPr defaultRowHeight="14.4" x14ac:dyDescent="0.3"/>
  <cols>
    <col min="1" max="1" width="19.44140625" bestFit="1" customWidth="1"/>
    <col min="4" max="4" width="10.21875" bestFit="1" customWidth="1"/>
    <col min="5" max="5" width="10.21875" customWidth="1"/>
    <col min="6" max="6" width="11.5546875" bestFit="1" customWidth="1"/>
  </cols>
  <sheetData>
    <row r="1" spans="1:7" ht="25.8" x14ac:dyDescent="0.5">
      <c r="A1" s="37" t="s">
        <v>689</v>
      </c>
      <c r="B1" s="38"/>
      <c r="C1" s="38"/>
      <c r="D1" s="38"/>
      <c r="E1" s="38"/>
      <c r="F1" s="38"/>
      <c r="G1" s="38"/>
    </row>
    <row r="2" spans="1:7" x14ac:dyDescent="0.3">
      <c r="A2" s="33" t="s">
        <v>679</v>
      </c>
      <c r="B2" s="33" t="s">
        <v>2</v>
      </c>
      <c r="C2" s="33" t="s">
        <v>260</v>
      </c>
      <c r="D2" s="33" t="s">
        <v>680</v>
      </c>
      <c r="E2" s="33" t="s">
        <v>709</v>
      </c>
      <c r="F2" s="33" t="s">
        <v>708</v>
      </c>
      <c r="G2" s="33" t="s">
        <v>346</v>
      </c>
    </row>
    <row r="3" spans="1:7" x14ac:dyDescent="0.3">
      <c r="A3" s="36" t="s">
        <v>153</v>
      </c>
      <c r="B3" s="36" t="s">
        <v>20</v>
      </c>
      <c r="C3" s="34" t="s">
        <v>148</v>
      </c>
      <c r="D3" s="35">
        <v>70.251492975180483</v>
      </c>
      <c r="E3" s="31">
        <v>51</v>
      </c>
      <c r="F3" s="31">
        <v>59</v>
      </c>
      <c r="G3" s="31">
        <f>D3-F3</f>
        <v>11.251492975180483</v>
      </c>
    </row>
    <row r="4" spans="1:7" x14ac:dyDescent="0.3">
      <c r="A4" s="36" t="s">
        <v>173</v>
      </c>
      <c r="B4" s="36" t="s">
        <v>16</v>
      </c>
      <c r="C4" s="34" t="s">
        <v>171</v>
      </c>
      <c r="D4" s="35">
        <v>66.343983695625184</v>
      </c>
      <c r="E4" s="31">
        <v>48</v>
      </c>
      <c r="F4" s="31">
        <v>58</v>
      </c>
      <c r="G4" s="31">
        <f t="shared" ref="G4:G67" si="0">D4-F4</f>
        <v>8.3439836956251838</v>
      </c>
    </row>
    <row r="5" spans="1:7" x14ac:dyDescent="0.3">
      <c r="A5" s="36" t="s">
        <v>176</v>
      </c>
      <c r="B5" s="36" t="s">
        <v>20</v>
      </c>
      <c r="C5" s="34" t="s">
        <v>171</v>
      </c>
      <c r="D5" s="35">
        <v>65.247930233362638</v>
      </c>
      <c r="E5" s="31">
        <v>52</v>
      </c>
      <c r="F5" s="31">
        <v>58</v>
      </c>
      <c r="G5" s="31">
        <f t="shared" si="0"/>
        <v>7.2479302333626379</v>
      </c>
    </row>
    <row r="6" spans="1:7" x14ac:dyDescent="0.3">
      <c r="A6" s="36" t="s">
        <v>113</v>
      </c>
      <c r="B6" s="36" t="s">
        <v>16</v>
      </c>
      <c r="C6" s="34" t="s">
        <v>111</v>
      </c>
      <c r="D6" s="35">
        <v>65.126900866534356</v>
      </c>
      <c r="E6" s="31">
        <v>57</v>
      </c>
      <c r="F6" s="31">
        <v>72</v>
      </c>
      <c r="G6" s="31">
        <f t="shared" si="0"/>
        <v>-6.8730991334656437</v>
      </c>
    </row>
    <row r="7" spans="1:7" x14ac:dyDescent="0.3">
      <c r="A7" s="36" t="s">
        <v>24</v>
      </c>
      <c r="B7" s="36" t="s">
        <v>16</v>
      </c>
      <c r="C7" s="34" t="s">
        <v>23</v>
      </c>
      <c r="D7" s="35">
        <v>62.061655222898203</v>
      </c>
      <c r="E7" s="31">
        <v>57</v>
      </c>
      <c r="F7" s="31">
        <v>62</v>
      </c>
      <c r="G7" s="31">
        <f t="shared" si="0"/>
        <v>6.1655222898203021E-2</v>
      </c>
    </row>
    <row r="8" spans="1:7" x14ac:dyDescent="0.3">
      <c r="A8" s="36" t="s">
        <v>231</v>
      </c>
      <c r="B8" s="36" t="s">
        <v>16</v>
      </c>
      <c r="C8" s="34" t="s">
        <v>229</v>
      </c>
      <c r="D8" s="35">
        <v>56.291781070171332</v>
      </c>
      <c r="E8" s="31">
        <v>46</v>
      </c>
      <c r="F8" s="31">
        <v>61</v>
      </c>
      <c r="G8" s="31">
        <f t="shared" si="0"/>
        <v>-4.7082189298286679</v>
      </c>
    </row>
    <row r="9" spans="1:7" x14ac:dyDescent="0.3">
      <c r="A9" s="36" t="s">
        <v>56</v>
      </c>
      <c r="B9" s="36" t="s">
        <v>20</v>
      </c>
      <c r="C9" s="34" t="s">
        <v>49</v>
      </c>
      <c r="D9" s="35">
        <v>54.970341898817921</v>
      </c>
      <c r="E9" s="31">
        <v>47</v>
      </c>
      <c r="F9" s="31">
        <v>55</v>
      </c>
      <c r="G9" s="31">
        <f t="shared" si="0"/>
        <v>-2.9658101182079122E-2</v>
      </c>
    </row>
    <row r="10" spans="1:7" x14ac:dyDescent="0.3">
      <c r="A10" s="36" t="s">
        <v>142</v>
      </c>
      <c r="B10" s="36" t="s">
        <v>16</v>
      </c>
      <c r="C10" s="34" t="s">
        <v>139</v>
      </c>
      <c r="D10" s="35">
        <v>53.947769695626043</v>
      </c>
      <c r="E10" s="31">
        <v>50</v>
      </c>
      <c r="F10" s="31">
        <v>62</v>
      </c>
      <c r="G10" s="31">
        <f t="shared" si="0"/>
        <v>-8.0522303043739569</v>
      </c>
    </row>
    <row r="11" spans="1:7" x14ac:dyDescent="0.3">
      <c r="A11" s="36" t="s">
        <v>52</v>
      </c>
      <c r="B11" s="36" t="s">
        <v>16</v>
      </c>
      <c r="C11" s="34" t="s">
        <v>49</v>
      </c>
      <c r="D11" s="35">
        <v>48.673744102899143</v>
      </c>
      <c r="E11" s="31">
        <v>43</v>
      </c>
      <c r="F11" s="31">
        <v>53</v>
      </c>
      <c r="G11" s="31">
        <f t="shared" si="0"/>
        <v>-4.3262558971008573</v>
      </c>
    </row>
    <row r="12" spans="1:7" x14ac:dyDescent="0.3">
      <c r="A12" s="36" t="s">
        <v>34</v>
      </c>
      <c r="B12" s="36" t="s">
        <v>13</v>
      </c>
      <c r="C12" s="34" t="s">
        <v>33</v>
      </c>
      <c r="D12" s="35">
        <v>47.72886473954641</v>
      </c>
      <c r="E12" s="31">
        <v>23</v>
      </c>
      <c r="F12" s="31">
        <v>32</v>
      </c>
      <c r="G12" s="31">
        <f t="shared" si="0"/>
        <v>15.72886473954641</v>
      </c>
    </row>
    <row r="13" spans="1:7" x14ac:dyDescent="0.3">
      <c r="A13" s="36" t="s">
        <v>135</v>
      </c>
      <c r="B13" s="36" t="s">
        <v>18</v>
      </c>
      <c r="C13" s="34" t="s">
        <v>131</v>
      </c>
      <c r="D13" s="35">
        <v>42.275028294157131</v>
      </c>
      <c r="E13" s="31">
        <v>36</v>
      </c>
      <c r="F13" s="31">
        <v>43</v>
      </c>
      <c r="G13" s="31">
        <f t="shared" si="0"/>
        <v>-0.72497170584286863</v>
      </c>
    </row>
    <row r="14" spans="1:7" x14ac:dyDescent="0.3">
      <c r="A14" s="36" t="s">
        <v>140</v>
      </c>
      <c r="B14" s="36" t="s">
        <v>13</v>
      </c>
      <c r="C14" s="34" t="s">
        <v>139</v>
      </c>
      <c r="D14" s="35">
        <v>42.220438009364997</v>
      </c>
      <c r="E14" s="31">
        <v>17</v>
      </c>
      <c r="F14" s="31">
        <v>15</v>
      </c>
      <c r="G14" s="31">
        <f t="shared" si="0"/>
        <v>27.220438009364997</v>
      </c>
    </row>
    <row r="15" spans="1:7" x14ac:dyDescent="0.3">
      <c r="A15" s="36" t="s">
        <v>202</v>
      </c>
      <c r="B15" s="36" t="s">
        <v>16</v>
      </c>
      <c r="C15" s="34" t="s">
        <v>201</v>
      </c>
      <c r="D15" s="35">
        <v>39.973855731990668</v>
      </c>
      <c r="E15" s="31">
        <v>53</v>
      </c>
      <c r="F15" s="31">
        <v>56</v>
      </c>
      <c r="G15" s="31">
        <f t="shared" si="0"/>
        <v>-16.026144268009332</v>
      </c>
    </row>
    <row r="16" spans="1:7" x14ac:dyDescent="0.3">
      <c r="A16" s="36" t="s">
        <v>246</v>
      </c>
      <c r="B16" s="36" t="s">
        <v>16</v>
      </c>
      <c r="C16" s="34" t="s">
        <v>243</v>
      </c>
      <c r="D16" s="35">
        <v>37.765075782899899</v>
      </c>
      <c r="E16" s="31">
        <v>37</v>
      </c>
      <c r="F16" s="31">
        <v>40</v>
      </c>
      <c r="G16" s="31">
        <f t="shared" si="0"/>
        <v>-2.2349242171001009</v>
      </c>
    </row>
    <row r="17" spans="1:7" x14ac:dyDescent="0.3">
      <c r="A17" s="36" t="s">
        <v>108</v>
      </c>
      <c r="B17" s="36" t="s">
        <v>20</v>
      </c>
      <c r="C17" s="34" t="s">
        <v>156</v>
      </c>
      <c r="D17" s="35">
        <v>34.505319513364782</v>
      </c>
      <c r="E17" s="31">
        <v>42</v>
      </c>
      <c r="F17" s="31">
        <v>47</v>
      </c>
      <c r="G17" s="31">
        <f t="shared" si="0"/>
        <v>-12.494680486635218</v>
      </c>
    </row>
    <row r="18" spans="1:7" x14ac:dyDescent="0.3">
      <c r="A18" s="36" t="s">
        <v>105</v>
      </c>
      <c r="B18" s="36" t="s">
        <v>16</v>
      </c>
      <c r="C18" s="34" t="s">
        <v>102</v>
      </c>
      <c r="D18" s="35">
        <v>34.158904437445614</v>
      </c>
      <c r="E18" s="31">
        <v>38</v>
      </c>
      <c r="F18" s="31">
        <v>38</v>
      </c>
      <c r="G18" s="31">
        <f t="shared" si="0"/>
        <v>-3.8410955625543863</v>
      </c>
    </row>
    <row r="19" spans="1:7" x14ac:dyDescent="0.3">
      <c r="A19" s="36" t="s">
        <v>77</v>
      </c>
      <c r="B19" s="36" t="s">
        <v>20</v>
      </c>
      <c r="C19" s="34" t="s">
        <v>69</v>
      </c>
      <c r="D19" s="35">
        <v>31.034379593365021</v>
      </c>
      <c r="E19" s="31">
        <v>43</v>
      </c>
      <c r="F19" s="31">
        <v>41</v>
      </c>
      <c r="G19" s="31">
        <f t="shared" si="0"/>
        <v>-9.9656204066349794</v>
      </c>
    </row>
    <row r="20" spans="1:7" x14ac:dyDescent="0.3">
      <c r="A20" s="36" t="s">
        <v>180</v>
      </c>
      <c r="B20" s="36" t="s">
        <v>16</v>
      </c>
      <c r="C20" s="34" t="s">
        <v>178</v>
      </c>
      <c r="D20" s="35">
        <v>30.823195942900391</v>
      </c>
      <c r="E20" s="31">
        <v>40</v>
      </c>
      <c r="F20" s="31">
        <v>38</v>
      </c>
      <c r="G20" s="31">
        <f t="shared" si="0"/>
        <v>-7.1768040570996092</v>
      </c>
    </row>
    <row r="21" spans="1:7" x14ac:dyDescent="0.3">
      <c r="A21" s="36" t="s">
        <v>30</v>
      </c>
      <c r="B21" s="36" t="s">
        <v>18</v>
      </c>
      <c r="C21" s="34" t="s">
        <v>28</v>
      </c>
      <c r="D21" s="35">
        <v>30.690202846885214</v>
      </c>
      <c r="E21" s="31">
        <v>31</v>
      </c>
      <c r="F21" s="31">
        <v>33</v>
      </c>
      <c r="G21" s="31">
        <f t="shared" si="0"/>
        <v>-2.3097971531147863</v>
      </c>
    </row>
    <row r="22" spans="1:7" x14ac:dyDescent="0.3">
      <c r="A22" s="36" t="s">
        <v>120</v>
      </c>
      <c r="B22" s="36" t="s">
        <v>18</v>
      </c>
      <c r="C22" s="34" t="s">
        <v>117</v>
      </c>
      <c r="D22" s="35">
        <v>30.104200003248884</v>
      </c>
      <c r="E22" s="31">
        <v>24</v>
      </c>
      <c r="F22" s="31">
        <v>19</v>
      </c>
      <c r="G22" s="31">
        <f t="shared" si="0"/>
        <v>11.104200003248884</v>
      </c>
    </row>
    <row r="23" spans="1:7" x14ac:dyDescent="0.3">
      <c r="A23" s="36" t="s">
        <v>17</v>
      </c>
      <c r="B23" s="36" t="s">
        <v>16</v>
      </c>
      <c r="C23" s="34" t="s">
        <v>11</v>
      </c>
      <c r="D23" s="35">
        <v>29.290573121082311</v>
      </c>
      <c r="E23" s="31">
        <v>26</v>
      </c>
      <c r="F23" s="31">
        <v>26</v>
      </c>
      <c r="G23" s="31">
        <f t="shared" si="0"/>
        <v>3.2905731210823106</v>
      </c>
    </row>
    <row r="24" spans="1:7" x14ac:dyDescent="0.3">
      <c r="A24" s="36" t="s">
        <v>71</v>
      </c>
      <c r="B24" s="36" t="s">
        <v>16</v>
      </c>
      <c r="C24" s="34" t="s">
        <v>69</v>
      </c>
      <c r="D24" s="35">
        <v>29.02011027017323</v>
      </c>
      <c r="E24" s="31">
        <v>25</v>
      </c>
      <c r="F24" s="31">
        <v>28</v>
      </c>
      <c r="G24" s="31">
        <f t="shared" si="0"/>
        <v>1.0201102701732303</v>
      </c>
    </row>
    <row r="25" spans="1:7" x14ac:dyDescent="0.3">
      <c r="A25" s="36" t="s">
        <v>40</v>
      </c>
      <c r="B25" s="36" t="s">
        <v>20</v>
      </c>
      <c r="C25" s="34" t="s">
        <v>33</v>
      </c>
      <c r="D25" s="35">
        <v>28.464982509728841</v>
      </c>
      <c r="E25" s="31">
        <v>45</v>
      </c>
      <c r="F25" s="31">
        <v>46</v>
      </c>
      <c r="G25" s="31">
        <f t="shared" si="0"/>
        <v>-17.535017490271159</v>
      </c>
    </row>
    <row r="26" spans="1:7" x14ac:dyDescent="0.3">
      <c r="A26" s="36" t="s">
        <v>82</v>
      </c>
      <c r="B26" s="36" t="s">
        <v>16</v>
      </c>
      <c r="C26" s="34" t="s">
        <v>79</v>
      </c>
      <c r="D26" s="35">
        <v>27.757950299264234</v>
      </c>
      <c r="E26" s="31">
        <v>31</v>
      </c>
      <c r="F26" s="31">
        <v>43</v>
      </c>
      <c r="G26" s="31">
        <f t="shared" si="0"/>
        <v>-15.242049700735766</v>
      </c>
    </row>
    <row r="27" spans="1:7" x14ac:dyDescent="0.3">
      <c r="A27" s="36" t="s">
        <v>227</v>
      </c>
      <c r="B27" s="36" t="s">
        <v>20</v>
      </c>
      <c r="C27" s="34" t="s">
        <v>223</v>
      </c>
      <c r="D27" s="35">
        <v>26.481588269728974</v>
      </c>
      <c r="E27" s="31">
        <v>34</v>
      </c>
      <c r="F27" s="31">
        <v>31</v>
      </c>
      <c r="G27" s="31">
        <f t="shared" si="0"/>
        <v>-4.5184117302710263</v>
      </c>
    </row>
    <row r="28" spans="1:7" x14ac:dyDescent="0.3">
      <c r="A28" s="36" t="s">
        <v>193</v>
      </c>
      <c r="B28" s="36" t="s">
        <v>13</v>
      </c>
      <c r="C28" s="34" t="s">
        <v>192</v>
      </c>
      <c r="D28" s="35">
        <v>25.388633254457059</v>
      </c>
      <c r="E28" s="31">
        <v>12</v>
      </c>
      <c r="F28" s="31">
        <v>6</v>
      </c>
      <c r="G28" s="31">
        <f t="shared" si="0"/>
        <v>19.388633254457059</v>
      </c>
    </row>
    <row r="29" spans="1:7" x14ac:dyDescent="0.3">
      <c r="A29" s="36" t="s">
        <v>91</v>
      </c>
      <c r="B29" s="36" t="s">
        <v>16</v>
      </c>
      <c r="C29" s="34" t="s">
        <v>88</v>
      </c>
      <c r="D29" s="35">
        <v>24.918090364718985</v>
      </c>
      <c r="E29" s="31">
        <v>38</v>
      </c>
      <c r="F29" s="31">
        <v>44</v>
      </c>
      <c r="G29" s="31">
        <f t="shared" si="0"/>
        <v>-19.081909635281015</v>
      </c>
    </row>
    <row r="30" spans="1:7" x14ac:dyDescent="0.3">
      <c r="A30" s="36" t="s">
        <v>44</v>
      </c>
      <c r="B30" s="36" t="s">
        <v>16</v>
      </c>
      <c r="C30" s="34" t="s">
        <v>42</v>
      </c>
      <c r="D30" s="35">
        <v>24.737781797446253</v>
      </c>
      <c r="E30" s="31">
        <v>14</v>
      </c>
      <c r="F30" s="31">
        <v>20</v>
      </c>
      <c r="G30" s="31">
        <f t="shared" si="0"/>
        <v>4.7377817974462531</v>
      </c>
    </row>
    <row r="31" spans="1:7" x14ac:dyDescent="0.3">
      <c r="A31" s="36" t="s">
        <v>136</v>
      </c>
      <c r="B31" s="36" t="s">
        <v>20</v>
      </c>
      <c r="C31" s="34" t="s">
        <v>164</v>
      </c>
      <c r="D31" s="35">
        <v>24.498194029729124</v>
      </c>
      <c r="E31" s="31">
        <v>32</v>
      </c>
      <c r="F31" s="31">
        <v>32</v>
      </c>
      <c r="G31" s="31">
        <f t="shared" si="0"/>
        <v>-7.5018059702708761</v>
      </c>
    </row>
    <row r="32" spans="1:7" x14ac:dyDescent="0.3">
      <c r="A32" s="36" t="s">
        <v>74</v>
      </c>
      <c r="B32" s="36" t="s">
        <v>18</v>
      </c>
      <c r="C32" s="34" t="s">
        <v>69</v>
      </c>
      <c r="D32" s="35">
        <v>24.108940141431116</v>
      </c>
      <c r="E32" s="31">
        <v>13</v>
      </c>
      <c r="F32" s="31">
        <v>7</v>
      </c>
      <c r="G32" s="31">
        <f t="shared" si="0"/>
        <v>17.108940141431116</v>
      </c>
    </row>
    <row r="33" spans="1:7" x14ac:dyDescent="0.3">
      <c r="A33" s="36" t="s">
        <v>197</v>
      </c>
      <c r="B33" s="36" t="s">
        <v>18</v>
      </c>
      <c r="C33" s="34" t="s">
        <v>192</v>
      </c>
      <c r="D33" s="35">
        <v>24.018785857794764</v>
      </c>
      <c r="E33" s="31">
        <v>9</v>
      </c>
      <c r="F33" s="31">
        <v>4</v>
      </c>
      <c r="G33" s="31">
        <f t="shared" si="0"/>
        <v>20.018785857794764</v>
      </c>
    </row>
    <row r="34" spans="1:7" x14ac:dyDescent="0.3">
      <c r="A34" s="36" t="s">
        <v>683</v>
      </c>
      <c r="B34" s="36" t="s">
        <v>20</v>
      </c>
      <c r="C34" s="34" t="s">
        <v>148</v>
      </c>
      <c r="D34" s="35">
        <v>23.326188342456469</v>
      </c>
      <c r="E34" s="31">
        <v>21</v>
      </c>
      <c r="F34" s="31">
        <v>8</v>
      </c>
      <c r="G34" s="31">
        <f t="shared" si="0"/>
        <v>15.326188342456469</v>
      </c>
    </row>
    <row r="35" spans="1:7" x14ac:dyDescent="0.3">
      <c r="A35" t="s">
        <v>151</v>
      </c>
      <c r="B35" t="s">
        <v>16</v>
      </c>
      <c r="C35" s="34" t="s">
        <v>148</v>
      </c>
      <c r="D35" s="35">
        <v>23.024850408355483</v>
      </c>
      <c r="E35" s="31">
        <v>14</v>
      </c>
      <c r="F35" s="31">
        <v>23</v>
      </c>
      <c r="G35" s="31">
        <f t="shared" si="0"/>
        <v>2.4850408355483466E-2</v>
      </c>
    </row>
    <row r="36" spans="1:7" x14ac:dyDescent="0.3">
      <c r="A36" t="s">
        <v>226</v>
      </c>
      <c r="B36" t="s">
        <v>16</v>
      </c>
      <c r="C36" s="34" t="s">
        <v>223</v>
      </c>
      <c r="D36" s="35">
        <v>22.303616139264616</v>
      </c>
      <c r="E36" s="31">
        <v>37</v>
      </c>
      <c r="F36" s="31">
        <v>40</v>
      </c>
      <c r="G36" s="31">
        <f t="shared" si="0"/>
        <v>-17.696383860735384</v>
      </c>
    </row>
    <row r="37" spans="1:7" x14ac:dyDescent="0.3">
      <c r="A37" t="s">
        <v>160</v>
      </c>
      <c r="B37" t="s">
        <v>18</v>
      </c>
      <c r="C37" s="34" t="s">
        <v>156</v>
      </c>
      <c r="D37" s="35">
        <v>20.818308788704066</v>
      </c>
      <c r="E37" s="31">
        <v>17</v>
      </c>
      <c r="F37" s="31">
        <v>12</v>
      </c>
      <c r="G37" s="31">
        <f t="shared" si="0"/>
        <v>8.8183087887040656</v>
      </c>
    </row>
    <row r="38" spans="1:7" x14ac:dyDescent="0.3">
      <c r="A38" t="s">
        <v>222</v>
      </c>
      <c r="B38" t="s">
        <v>20</v>
      </c>
      <c r="C38" s="34" t="s">
        <v>216</v>
      </c>
      <c r="D38" s="35">
        <v>20.44125126609304</v>
      </c>
      <c r="E38" s="31">
        <v>30</v>
      </c>
      <c r="F38" s="31">
        <v>37</v>
      </c>
      <c r="G38" s="31">
        <f t="shared" si="0"/>
        <v>-16.55874873390696</v>
      </c>
    </row>
    <row r="39" spans="1:7" x14ac:dyDescent="0.3">
      <c r="A39" t="s">
        <v>145</v>
      </c>
      <c r="B39" t="s">
        <v>20</v>
      </c>
      <c r="C39" s="34" t="s">
        <v>139</v>
      </c>
      <c r="D39" s="35">
        <v>19.765094138820363</v>
      </c>
      <c r="E39" s="31">
        <v>22</v>
      </c>
      <c r="F39" s="31">
        <v>11</v>
      </c>
      <c r="G39" s="31">
        <f t="shared" si="0"/>
        <v>8.7650941388203627</v>
      </c>
    </row>
    <row r="40" spans="1:7" x14ac:dyDescent="0.3">
      <c r="A40" t="s">
        <v>86</v>
      </c>
      <c r="B40" t="s">
        <v>20</v>
      </c>
      <c r="C40" s="34" t="s">
        <v>79</v>
      </c>
      <c r="D40" s="35">
        <v>19.269245578820389</v>
      </c>
      <c r="E40" s="31">
        <v>21</v>
      </c>
      <c r="F40" s="31">
        <v>11</v>
      </c>
      <c r="G40" s="31">
        <f t="shared" si="0"/>
        <v>8.2692455788203887</v>
      </c>
    </row>
    <row r="41" spans="1:7" x14ac:dyDescent="0.3">
      <c r="A41" t="s">
        <v>703</v>
      </c>
      <c r="B41" t="s">
        <v>16</v>
      </c>
      <c r="C41" s="34" t="s">
        <v>125</v>
      </c>
      <c r="D41" s="35">
        <v>19.058061928355755</v>
      </c>
      <c r="E41" s="31">
        <v>23</v>
      </c>
      <c r="F41" s="31">
        <v>15</v>
      </c>
      <c r="G41" s="31">
        <f t="shared" si="0"/>
        <v>4.0580619283557553</v>
      </c>
    </row>
    <row r="42" spans="1:7" x14ac:dyDescent="0.3">
      <c r="A42" t="s">
        <v>688</v>
      </c>
      <c r="B42" t="s">
        <v>20</v>
      </c>
      <c r="C42" s="34" t="s">
        <v>111</v>
      </c>
      <c r="D42" s="35">
        <v>18.728319877002249</v>
      </c>
      <c r="E42" s="31">
        <v>30</v>
      </c>
      <c r="F42" s="31">
        <v>24</v>
      </c>
      <c r="G42" s="31">
        <f t="shared" si="0"/>
        <v>-5.2716801229977506</v>
      </c>
    </row>
    <row r="43" spans="1:7" x14ac:dyDescent="0.3">
      <c r="A43" t="s">
        <v>15</v>
      </c>
      <c r="B43" t="s">
        <v>16</v>
      </c>
      <c r="C43" s="34" t="s">
        <v>164</v>
      </c>
      <c r="D43" s="35">
        <v>18.517136226537605</v>
      </c>
      <c r="E43" s="31">
        <v>20</v>
      </c>
      <c r="F43" s="31">
        <v>5</v>
      </c>
      <c r="G43" s="31">
        <f t="shared" si="0"/>
        <v>13.517136226537605</v>
      </c>
    </row>
    <row r="44" spans="1:7" x14ac:dyDescent="0.3">
      <c r="A44" t="s">
        <v>681</v>
      </c>
      <c r="B44" t="s">
        <v>20</v>
      </c>
      <c r="C44" s="34" t="s">
        <v>192</v>
      </c>
      <c r="D44" s="35">
        <v>18.277548458820462</v>
      </c>
      <c r="E44" s="31">
        <v>28</v>
      </c>
      <c r="F44" s="31">
        <v>24</v>
      </c>
      <c r="G44" s="31">
        <f t="shared" si="0"/>
        <v>-5.722451541179538</v>
      </c>
    </row>
    <row r="45" spans="1:7" x14ac:dyDescent="0.3">
      <c r="A45" t="s">
        <v>162</v>
      </c>
      <c r="B45" t="s">
        <v>20</v>
      </c>
      <c r="C45" s="34" t="s">
        <v>156</v>
      </c>
      <c r="D45" s="35">
        <v>18.18739417518411</v>
      </c>
      <c r="E45" s="31">
        <v>9</v>
      </c>
      <c r="F45" s="31">
        <v>2</v>
      </c>
      <c r="G45" s="31">
        <f t="shared" si="0"/>
        <v>16.18739417518411</v>
      </c>
    </row>
    <row r="46" spans="1:7" x14ac:dyDescent="0.3">
      <c r="A46" t="s">
        <v>12</v>
      </c>
      <c r="B46" t="s">
        <v>13</v>
      </c>
      <c r="C46" s="34" t="s">
        <v>11</v>
      </c>
      <c r="D46" s="35">
        <v>16.760868310457639</v>
      </c>
      <c r="E46" s="31">
        <v>1</v>
      </c>
      <c r="F46" s="31">
        <v>7</v>
      </c>
      <c r="G46" s="31">
        <f t="shared" si="0"/>
        <v>9.7608683104576386</v>
      </c>
    </row>
    <row r="47" spans="1:7" x14ac:dyDescent="0.3">
      <c r="A47" t="s">
        <v>144</v>
      </c>
      <c r="B47" t="s">
        <v>20</v>
      </c>
      <c r="C47" s="34" t="s">
        <v>139</v>
      </c>
      <c r="D47" s="35">
        <v>15.753228517002444</v>
      </c>
      <c r="E47" s="31">
        <v>25</v>
      </c>
      <c r="F47" s="31">
        <v>26</v>
      </c>
      <c r="G47" s="31">
        <f t="shared" si="0"/>
        <v>-10.246771482997556</v>
      </c>
    </row>
    <row r="48" spans="1:7" x14ac:dyDescent="0.3">
      <c r="A48" t="s">
        <v>224</v>
      </c>
      <c r="B48" t="s">
        <v>13</v>
      </c>
      <c r="C48" s="34" t="s">
        <v>223</v>
      </c>
      <c r="D48" s="35">
        <v>15.417569484275933</v>
      </c>
      <c r="E48" s="31">
        <v>9</v>
      </c>
      <c r="F48" s="31">
        <v>5</v>
      </c>
      <c r="G48" s="31">
        <f t="shared" si="0"/>
        <v>10.417569484275933</v>
      </c>
    </row>
    <row r="49" spans="1:7" x14ac:dyDescent="0.3">
      <c r="A49" t="s">
        <v>393</v>
      </c>
      <c r="B49" t="s">
        <v>16</v>
      </c>
      <c r="C49" s="34" t="s">
        <v>94</v>
      </c>
      <c r="D49" s="35">
        <v>14.865887739265133</v>
      </c>
      <c r="E49" s="31">
        <v>1</v>
      </c>
      <c r="F49" s="31">
        <v>1</v>
      </c>
      <c r="G49" s="31">
        <f t="shared" si="0"/>
        <v>13.865887739265133</v>
      </c>
    </row>
    <row r="50" spans="1:7" x14ac:dyDescent="0.3">
      <c r="A50" t="s">
        <v>220</v>
      </c>
      <c r="B50" t="s">
        <v>18</v>
      </c>
      <c r="C50" s="34" t="s">
        <v>216</v>
      </c>
      <c r="D50" s="35">
        <v>14.687817501431782</v>
      </c>
      <c r="E50" s="31">
        <v>18</v>
      </c>
      <c r="F50" s="31">
        <v>12</v>
      </c>
      <c r="G50" s="31">
        <f t="shared" si="0"/>
        <v>2.6878175014317822</v>
      </c>
    </row>
    <row r="51" spans="1:7" x14ac:dyDescent="0.3">
      <c r="A51" t="s">
        <v>177</v>
      </c>
      <c r="B51" t="s">
        <v>20</v>
      </c>
      <c r="C51" s="34" t="s">
        <v>171</v>
      </c>
      <c r="D51" s="35">
        <v>14.35583712063892</v>
      </c>
      <c r="E51" s="31">
        <v>9</v>
      </c>
      <c r="F51" s="31">
        <v>4</v>
      </c>
      <c r="G51" s="31">
        <f t="shared" si="0"/>
        <v>10.35583712063892</v>
      </c>
    </row>
    <row r="52" spans="1:7" x14ac:dyDescent="0.3">
      <c r="A52" t="s">
        <v>707</v>
      </c>
      <c r="B52" t="s">
        <v>20</v>
      </c>
      <c r="C52" s="34" t="s">
        <v>88</v>
      </c>
      <c r="D52" s="35">
        <v>14.085374269729838</v>
      </c>
      <c r="E52" s="31">
        <v>19</v>
      </c>
      <c r="F52" s="31">
        <v>6</v>
      </c>
      <c r="G52" s="31">
        <f t="shared" si="0"/>
        <v>8.0853742697298383</v>
      </c>
    </row>
    <row r="53" spans="1:7" x14ac:dyDescent="0.3">
      <c r="A53" t="s">
        <v>72</v>
      </c>
      <c r="B53" t="s">
        <v>16</v>
      </c>
      <c r="C53" s="34" t="s">
        <v>69</v>
      </c>
      <c r="D53" s="35">
        <v>14.009422044719738</v>
      </c>
      <c r="E53" s="31">
        <v>9</v>
      </c>
      <c r="F53" s="31">
        <v>4</v>
      </c>
      <c r="G53" s="31">
        <f t="shared" si="0"/>
        <v>10.009422044719738</v>
      </c>
    </row>
    <row r="54" spans="1:7" x14ac:dyDescent="0.3">
      <c r="A54" t="s">
        <v>249</v>
      </c>
      <c r="B54" t="s">
        <v>20</v>
      </c>
      <c r="C54" s="34" t="s">
        <v>243</v>
      </c>
      <c r="D54" s="35">
        <v>13.499371426093511</v>
      </c>
      <c r="E54" s="31">
        <v>9</v>
      </c>
      <c r="F54" s="31">
        <v>7</v>
      </c>
      <c r="G54" s="31">
        <f t="shared" si="0"/>
        <v>6.4993714260935107</v>
      </c>
    </row>
    <row r="55" spans="1:7" x14ac:dyDescent="0.3">
      <c r="A55" t="s">
        <v>172</v>
      </c>
      <c r="B55" t="s">
        <v>13</v>
      </c>
      <c r="C55" s="34" t="s">
        <v>171</v>
      </c>
      <c r="D55" s="35">
        <v>13.235835820276071</v>
      </c>
      <c r="E55" s="31">
        <v>6</v>
      </c>
      <c r="F55" s="31">
        <v>2</v>
      </c>
      <c r="G55" s="31">
        <f t="shared" si="0"/>
        <v>11.235835820276071</v>
      </c>
    </row>
    <row r="56" spans="1:7" x14ac:dyDescent="0.3">
      <c r="A56" t="s">
        <v>39</v>
      </c>
      <c r="B56" t="s">
        <v>18</v>
      </c>
      <c r="C56" s="34" t="s">
        <v>33</v>
      </c>
      <c r="D56" s="35">
        <v>13.20027182143188</v>
      </c>
      <c r="E56" s="31">
        <v>7</v>
      </c>
      <c r="F56" s="31">
        <v>3</v>
      </c>
      <c r="G56" s="31">
        <f t="shared" si="0"/>
        <v>10.20027182143188</v>
      </c>
    </row>
    <row r="57" spans="1:7" x14ac:dyDescent="0.3">
      <c r="A57" t="s">
        <v>41</v>
      </c>
      <c r="B57" t="s">
        <v>20</v>
      </c>
      <c r="C57" s="34" t="s">
        <v>33</v>
      </c>
      <c r="D57" s="35">
        <v>12.958445724275371</v>
      </c>
      <c r="E57" s="31">
        <v>17</v>
      </c>
      <c r="F57" s="31">
        <v>6</v>
      </c>
      <c r="G57" s="31">
        <f t="shared" si="0"/>
        <v>6.9584457242753714</v>
      </c>
    </row>
    <row r="58" spans="1:7" x14ac:dyDescent="0.3">
      <c r="A58" t="s">
        <v>57</v>
      </c>
      <c r="B58" t="s">
        <v>20</v>
      </c>
      <c r="C58" s="34" t="s">
        <v>49</v>
      </c>
      <c r="D58" s="35">
        <v>12.913368582457196</v>
      </c>
      <c r="E58" s="31">
        <v>29</v>
      </c>
      <c r="F58" s="31">
        <v>26</v>
      </c>
      <c r="G58" s="31">
        <f t="shared" si="0"/>
        <v>-13.086631417542804</v>
      </c>
    </row>
    <row r="59" spans="1:7" x14ac:dyDescent="0.3">
      <c r="A59" t="s">
        <v>61</v>
      </c>
      <c r="B59" t="s">
        <v>16</v>
      </c>
      <c r="C59" s="34" t="s">
        <v>59</v>
      </c>
      <c r="D59" s="35">
        <v>11.710487811992627</v>
      </c>
      <c r="E59" s="31">
        <v>33</v>
      </c>
      <c r="F59" s="31">
        <v>48</v>
      </c>
      <c r="G59" s="31">
        <f t="shared" si="0"/>
        <v>-36.289512188007372</v>
      </c>
    </row>
    <row r="60" spans="1:7" x14ac:dyDescent="0.3">
      <c r="A60" t="s">
        <v>169</v>
      </c>
      <c r="B60" t="s">
        <v>20</v>
      </c>
      <c r="C60" s="34" t="s">
        <v>164</v>
      </c>
      <c r="D60" s="35">
        <v>11.606131469730011</v>
      </c>
      <c r="E60" s="31">
        <v>28</v>
      </c>
      <c r="F60" s="31">
        <v>14</v>
      </c>
      <c r="G60" s="31">
        <f t="shared" si="0"/>
        <v>-2.3938685302699891</v>
      </c>
    </row>
    <row r="61" spans="1:7" x14ac:dyDescent="0.3">
      <c r="A61" t="s">
        <v>421</v>
      </c>
      <c r="B61" t="s">
        <v>16</v>
      </c>
      <c r="C61" s="34" t="s">
        <v>251</v>
      </c>
      <c r="D61" s="35">
        <v>10.944176401083595</v>
      </c>
      <c r="E61" s="31">
        <v>9</v>
      </c>
      <c r="F61" s="31">
        <v>5</v>
      </c>
      <c r="G61" s="31">
        <f t="shared" si="0"/>
        <v>5.9441764010835954</v>
      </c>
    </row>
    <row r="62" spans="1:7" x14ac:dyDescent="0.3">
      <c r="A62" t="s">
        <v>62</v>
      </c>
      <c r="B62" t="s">
        <v>16</v>
      </c>
      <c r="C62" s="34" t="s">
        <v>59</v>
      </c>
      <c r="D62" s="35">
        <v>10.493404982901808</v>
      </c>
      <c r="E62" s="31">
        <v>8</v>
      </c>
      <c r="F62" s="31">
        <v>4</v>
      </c>
      <c r="G62" s="31">
        <f t="shared" si="0"/>
        <v>6.4934049829018079</v>
      </c>
    </row>
    <row r="63" spans="1:7" x14ac:dyDescent="0.3">
      <c r="A63" t="s">
        <v>460</v>
      </c>
      <c r="B63" t="s">
        <v>20</v>
      </c>
      <c r="C63" s="34" t="s">
        <v>23</v>
      </c>
      <c r="D63" s="35">
        <v>10.25381721518465</v>
      </c>
      <c r="E63" s="31">
        <v>27</v>
      </c>
      <c r="F63" s="31">
        <v>16</v>
      </c>
      <c r="G63" s="31">
        <f t="shared" si="0"/>
        <v>-5.7461827848153497</v>
      </c>
    </row>
    <row r="64" spans="1:7" x14ac:dyDescent="0.3">
      <c r="A64" t="s">
        <v>29</v>
      </c>
      <c r="B64" t="s">
        <v>13</v>
      </c>
      <c r="C64" s="34" t="s">
        <v>28</v>
      </c>
      <c r="D64" s="35">
        <v>9.9812661810035834</v>
      </c>
      <c r="E64" s="31">
        <v>19</v>
      </c>
      <c r="F64" s="31">
        <v>14</v>
      </c>
      <c r="G64" s="31">
        <f t="shared" si="0"/>
        <v>-4.0187338189964166</v>
      </c>
    </row>
    <row r="65" spans="1:7" x14ac:dyDescent="0.3">
      <c r="A65" t="s">
        <v>205</v>
      </c>
      <c r="B65" t="s">
        <v>20</v>
      </c>
      <c r="C65" s="34" t="s">
        <v>201</v>
      </c>
      <c r="D65" s="35">
        <v>9.9382772224574047</v>
      </c>
      <c r="E65" s="31">
        <v>20</v>
      </c>
      <c r="F65" s="31">
        <v>12</v>
      </c>
      <c r="G65" s="31">
        <f t="shared" si="0"/>
        <v>-2.0617227775425953</v>
      </c>
    </row>
    <row r="66" spans="1:7" x14ac:dyDescent="0.3">
      <c r="A66" t="s">
        <v>388</v>
      </c>
      <c r="B66" t="s">
        <v>16</v>
      </c>
      <c r="C66" s="34" t="s">
        <v>102</v>
      </c>
      <c r="D66" s="35">
        <v>9.7313141182217873</v>
      </c>
      <c r="E66" s="31">
        <v>20</v>
      </c>
      <c r="F66" s="31">
        <v>11</v>
      </c>
      <c r="G66" s="31">
        <f t="shared" si="0"/>
        <v>-1.2686858817782127</v>
      </c>
    </row>
    <row r="67" spans="1:7" x14ac:dyDescent="0.3">
      <c r="A67" t="s">
        <v>124</v>
      </c>
      <c r="B67" t="s">
        <v>16</v>
      </c>
      <c r="C67" s="34" t="s">
        <v>117</v>
      </c>
      <c r="D67" s="35">
        <v>9.3063019052271603</v>
      </c>
      <c r="E67" s="31">
        <v>7</v>
      </c>
      <c r="F67" s="31">
        <v>3</v>
      </c>
      <c r="G67" s="31">
        <f t="shared" si="0"/>
        <v>6.3063019052271603</v>
      </c>
    </row>
    <row r="68" spans="1:7" x14ac:dyDescent="0.3">
      <c r="A68" t="s">
        <v>99</v>
      </c>
      <c r="B68" t="s">
        <v>20</v>
      </c>
      <c r="C68" s="34" t="s">
        <v>94</v>
      </c>
      <c r="D68" s="35">
        <v>9.2621200951847253</v>
      </c>
      <c r="E68" s="31">
        <v>16</v>
      </c>
      <c r="F68" s="31">
        <v>5</v>
      </c>
      <c r="G68" s="31">
        <f t="shared" ref="G68:G114" si="1">D68-F68</f>
        <v>4.2621200951847253</v>
      </c>
    </row>
    <row r="69" spans="1:7" x14ac:dyDescent="0.3">
      <c r="A69" s="36" t="s">
        <v>70</v>
      </c>
      <c r="B69" s="36" t="s">
        <v>13</v>
      </c>
      <c r="C69" s="34" t="s">
        <v>69</v>
      </c>
      <c r="D69" s="35">
        <v>9.1879084850036428</v>
      </c>
      <c r="E69" s="31">
        <v>7</v>
      </c>
      <c r="F69" s="31">
        <v>3</v>
      </c>
      <c r="G69" s="31">
        <f t="shared" si="1"/>
        <v>6.1879084850036428</v>
      </c>
    </row>
    <row r="70" spans="1:7" x14ac:dyDescent="0.3">
      <c r="A70" s="36" t="s">
        <v>704</v>
      </c>
      <c r="B70" s="36" t="s">
        <v>16</v>
      </c>
      <c r="C70" s="34" t="s">
        <v>207</v>
      </c>
      <c r="D70" s="35">
        <v>9.0571568148509964</v>
      </c>
      <c r="E70" s="31">
        <v>4</v>
      </c>
      <c r="F70" s="31">
        <v>3</v>
      </c>
      <c r="G70" s="31">
        <f t="shared" si="1"/>
        <v>6.0571568148509964</v>
      </c>
    </row>
    <row r="71" spans="1:7" x14ac:dyDescent="0.3">
      <c r="A71" s="36" t="s">
        <v>682</v>
      </c>
      <c r="B71" s="36" t="s">
        <v>13</v>
      </c>
      <c r="C71" s="34" t="s">
        <v>131</v>
      </c>
      <c r="D71" s="35">
        <v>8.7912296370036724</v>
      </c>
      <c r="E71" s="31">
        <v>15</v>
      </c>
      <c r="F71" s="31">
        <v>14</v>
      </c>
      <c r="G71" s="31">
        <f t="shared" si="1"/>
        <v>-5.2087703629963276</v>
      </c>
    </row>
    <row r="72" spans="1:7" x14ac:dyDescent="0.3">
      <c r="A72" s="36" t="s">
        <v>685</v>
      </c>
      <c r="B72" s="36" t="s">
        <v>16</v>
      </c>
      <c r="C72" s="34" t="s">
        <v>79</v>
      </c>
      <c r="D72" s="35">
        <v>8.7787005373717619</v>
      </c>
      <c r="E72" s="31">
        <v>8</v>
      </c>
      <c r="F72" s="31">
        <v>3</v>
      </c>
      <c r="G72" s="31">
        <f t="shared" si="1"/>
        <v>5.7787005373717619</v>
      </c>
    </row>
    <row r="73" spans="1:7" x14ac:dyDescent="0.3">
      <c r="A73" s="36" t="s">
        <v>237</v>
      </c>
      <c r="B73" s="36" t="s">
        <v>16</v>
      </c>
      <c r="C73" s="34" t="s">
        <v>235</v>
      </c>
      <c r="D73" s="35">
        <v>8.4562774792379063</v>
      </c>
      <c r="E73" s="31">
        <v>9</v>
      </c>
      <c r="F73" s="31">
        <v>19</v>
      </c>
      <c r="G73" s="31">
        <f t="shared" si="1"/>
        <v>-10.543722520762094</v>
      </c>
    </row>
    <row r="74" spans="1:7" x14ac:dyDescent="0.3">
      <c r="A74" s="36" t="s">
        <v>211</v>
      </c>
      <c r="B74" s="36" t="s">
        <v>16</v>
      </c>
      <c r="C74" s="34" t="s">
        <v>207</v>
      </c>
      <c r="D74" s="35">
        <v>8.3097215437225209</v>
      </c>
      <c r="E74" s="31">
        <v>10</v>
      </c>
      <c r="F74" s="31">
        <v>5</v>
      </c>
      <c r="G74" s="31">
        <f t="shared" si="1"/>
        <v>3.3097215437225209</v>
      </c>
    </row>
    <row r="75" spans="1:7" x14ac:dyDescent="0.3">
      <c r="A75" s="36" t="s">
        <v>702</v>
      </c>
      <c r="B75" s="36" t="s">
        <v>16</v>
      </c>
      <c r="C75" s="34" t="s">
        <v>28</v>
      </c>
      <c r="D75" s="35">
        <v>7.1519296531509529</v>
      </c>
      <c r="E75" s="31">
        <v>16</v>
      </c>
      <c r="F75" s="31">
        <v>12</v>
      </c>
      <c r="G75" s="31">
        <f t="shared" si="1"/>
        <v>-4.8480703468490471</v>
      </c>
    </row>
    <row r="76" spans="1:7" x14ac:dyDescent="0.3">
      <c r="A76" s="36" t="s">
        <v>427</v>
      </c>
      <c r="B76" s="36" t="s">
        <v>16</v>
      </c>
      <c r="C76" s="34" t="s">
        <v>185</v>
      </c>
      <c r="D76" s="35">
        <v>6.8001954079140159</v>
      </c>
      <c r="E76" s="31">
        <v>23</v>
      </c>
      <c r="F76" s="31">
        <v>16</v>
      </c>
      <c r="G76" s="31">
        <f t="shared" si="1"/>
        <v>-9.1998045920859841</v>
      </c>
    </row>
    <row r="77" spans="1:7" x14ac:dyDescent="0.3">
      <c r="A77" s="36" t="s">
        <v>204</v>
      </c>
      <c r="B77" s="36" t="s">
        <v>18</v>
      </c>
      <c r="C77" s="34" t="s">
        <v>201</v>
      </c>
      <c r="D77" s="35">
        <v>6.1682376977959956</v>
      </c>
      <c r="E77" s="31">
        <v>4</v>
      </c>
      <c r="F77" s="31">
        <v>1</v>
      </c>
      <c r="G77" s="31">
        <f t="shared" si="1"/>
        <v>5.1682376977959956</v>
      </c>
    </row>
    <row r="78" spans="1:7" x14ac:dyDescent="0.3">
      <c r="A78" s="36" t="s">
        <v>208</v>
      </c>
      <c r="B78" s="36" t="s">
        <v>13</v>
      </c>
      <c r="C78" s="34" t="s">
        <v>148</v>
      </c>
      <c r="D78" s="35">
        <v>6.1406936980947684</v>
      </c>
      <c r="E78" s="31">
        <v>8</v>
      </c>
      <c r="F78" s="31">
        <v>4</v>
      </c>
      <c r="G78" s="31">
        <f t="shared" si="1"/>
        <v>2.1406936980947684</v>
      </c>
    </row>
    <row r="79" spans="1:7" x14ac:dyDescent="0.3">
      <c r="A79" s="36" t="s">
        <v>50</v>
      </c>
      <c r="B79" s="36" t="s">
        <v>13</v>
      </c>
      <c r="C79" s="34" t="s">
        <v>49</v>
      </c>
      <c r="D79" s="35">
        <v>6.0908646800195312</v>
      </c>
      <c r="E79" s="31">
        <v>11</v>
      </c>
      <c r="F79" s="31">
        <v>7</v>
      </c>
      <c r="G79" s="31">
        <f t="shared" si="1"/>
        <v>-0.90913531998046881</v>
      </c>
    </row>
    <row r="80" spans="1:7" x14ac:dyDescent="0.3">
      <c r="A80" s="36" t="s">
        <v>149</v>
      </c>
      <c r="B80" s="36" t="s">
        <v>13</v>
      </c>
      <c r="C80" s="34" t="s">
        <v>79</v>
      </c>
      <c r="D80" s="35">
        <v>5.9560332193453718</v>
      </c>
      <c r="E80" s="31">
        <v>6</v>
      </c>
      <c r="F80" s="31">
        <v>2</v>
      </c>
      <c r="G80" s="31">
        <f t="shared" si="1"/>
        <v>3.9560332193453718</v>
      </c>
    </row>
    <row r="81" spans="1:7" x14ac:dyDescent="0.3">
      <c r="A81" s="36" t="s">
        <v>253</v>
      </c>
      <c r="B81" s="36" t="s">
        <v>16</v>
      </c>
      <c r="C81" s="34" t="s">
        <v>251</v>
      </c>
      <c r="D81" s="35">
        <v>5.774303859306297</v>
      </c>
      <c r="E81" s="31">
        <v>11</v>
      </c>
      <c r="F81" s="31">
        <v>7</v>
      </c>
      <c r="G81" s="31">
        <f t="shared" si="1"/>
        <v>-1.225696140693703</v>
      </c>
    </row>
    <row r="82" spans="1:7" x14ac:dyDescent="0.3">
      <c r="A82" s="36" t="s">
        <v>47</v>
      </c>
      <c r="B82" s="36" t="s">
        <v>20</v>
      </c>
      <c r="C82" s="34" t="s">
        <v>42</v>
      </c>
      <c r="D82" s="35">
        <v>5.7010258915486069</v>
      </c>
      <c r="E82" s="31">
        <v>10</v>
      </c>
      <c r="F82" s="31">
        <v>3</v>
      </c>
      <c r="G82" s="31">
        <f t="shared" si="1"/>
        <v>2.7010258915486069</v>
      </c>
    </row>
    <row r="83" spans="1:7" x14ac:dyDescent="0.3">
      <c r="A83" s="36" t="s">
        <v>221</v>
      </c>
      <c r="B83" s="36" t="s">
        <v>20</v>
      </c>
      <c r="C83" s="34" t="s">
        <v>216</v>
      </c>
      <c r="D83" s="35">
        <v>5.6424035173424514</v>
      </c>
      <c r="E83" s="31">
        <v>9</v>
      </c>
      <c r="F83" s="31">
        <v>3</v>
      </c>
      <c r="G83" s="31">
        <f t="shared" si="1"/>
        <v>2.6424035173424514</v>
      </c>
    </row>
    <row r="84" spans="1:7" x14ac:dyDescent="0.3">
      <c r="A84" s="36" t="s">
        <v>189</v>
      </c>
      <c r="B84" s="36" t="s">
        <v>20</v>
      </c>
      <c r="C84" s="34" t="s">
        <v>185</v>
      </c>
      <c r="D84" s="35">
        <v>5.4225696140693689</v>
      </c>
      <c r="E84" s="31">
        <v>11</v>
      </c>
      <c r="F84" s="31">
        <v>3</v>
      </c>
      <c r="G84" s="31">
        <f t="shared" si="1"/>
        <v>2.4225696140693689</v>
      </c>
    </row>
    <row r="85" spans="1:7" x14ac:dyDescent="0.3">
      <c r="A85" s="36" t="s">
        <v>413</v>
      </c>
      <c r="B85" s="36" t="s">
        <v>20</v>
      </c>
      <c r="C85" s="34" t="s">
        <v>131</v>
      </c>
      <c r="D85" s="35">
        <v>5.261358085002442</v>
      </c>
      <c r="E85" s="31">
        <v>15</v>
      </c>
      <c r="F85" s="31">
        <v>6</v>
      </c>
      <c r="G85" s="31">
        <f t="shared" si="1"/>
        <v>-0.73864191499755805</v>
      </c>
    </row>
    <row r="86" spans="1:7" x14ac:dyDescent="0.3">
      <c r="A86" s="36" t="s">
        <v>217</v>
      </c>
      <c r="B86" s="36" t="s">
        <v>13</v>
      </c>
      <c r="C86" s="34" t="s">
        <v>216</v>
      </c>
      <c r="D86" s="35">
        <v>5.2115290669272012</v>
      </c>
      <c r="E86" s="31">
        <v>8</v>
      </c>
      <c r="F86" s="31">
        <v>3</v>
      </c>
      <c r="G86" s="31">
        <f t="shared" si="1"/>
        <v>2.2115290669272012</v>
      </c>
    </row>
    <row r="87" spans="1:7" x14ac:dyDescent="0.3">
      <c r="A87" s="36" t="s">
        <v>423</v>
      </c>
      <c r="B87" s="36" t="s">
        <v>20</v>
      </c>
      <c r="C87" s="34" t="s">
        <v>243</v>
      </c>
      <c r="D87" s="35">
        <v>5.0561797752808975</v>
      </c>
      <c r="E87" s="31">
        <v>4</v>
      </c>
      <c r="F87" s="31">
        <v>2</v>
      </c>
      <c r="G87" s="31">
        <f t="shared" si="1"/>
        <v>3.0561797752808975</v>
      </c>
    </row>
    <row r="88" spans="1:7" x14ac:dyDescent="0.3">
      <c r="A88" s="36" t="s">
        <v>37</v>
      </c>
      <c r="B88" s="36" t="s">
        <v>16</v>
      </c>
      <c r="C88" s="34" t="s">
        <v>33</v>
      </c>
      <c r="D88" s="35">
        <v>4.9829018075232039</v>
      </c>
      <c r="E88" s="31">
        <v>9</v>
      </c>
      <c r="F88" s="31">
        <v>6</v>
      </c>
      <c r="G88" s="31">
        <f t="shared" si="1"/>
        <v>-1.0170981924767961</v>
      </c>
    </row>
    <row r="89" spans="1:7" x14ac:dyDescent="0.3">
      <c r="A89" s="36" t="s">
        <v>240</v>
      </c>
      <c r="B89" s="36" t="s">
        <v>20</v>
      </c>
      <c r="C89" s="34" t="s">
        <v>235</v>
      </c>
      <c r="D89" s="35">
        <v>4.9682462139716659</v>
      </c>
      <c r="E89" s="31">
        <v>22</v>
      </c>
      <c r="F89" s="31">
        <v>12</v>
      </c>
      <c r="G89" s="31">
        <f t="shared" si="1"/>
        <v>-7.0317537860283341</v>
      </c>
    </row>
    <row r="90" spans="1:7" x14ac:dyDescent="0.3">
      <c r="A90" s="36" t="s">
        <v>31</v>
      </c>
      <c r="B90" s="36" t="s">
        <v>20</v>
      </c>
      <c r="C90" s="34" t="s">
        <v>28</v>
      </c>
      <c r="D90" s="35">
        <v>4.836345872007815</v>
      </c>
      <c r="E90" s="31">
        <v>13</v>
      </c>
      <c r="F90" s="31">
        <v>4</v>
      </c>
      <c r="G90" s="31">
        <f t="shared" si="1"/>
        <v>0.83634587200781496</v>
      </c>
    </row>
    <row r="91" spans="1:7" x14ac:dyDescent="0.3">
      <c r="A91" s="36" t="s">
        <v>159</v>
      </c>
      <c r="B91" s="36" t="s">
        <v>16</v>
      </c>
      <c r="C91" s="34" t="s">
        <v>156</v>
      </c>
      <c r="D91" s="35">
        <v>4.821690278456277</v>
      </c>
      <c r="E91" s="31">
        <v>13</v>
      </c>
      <c r="F91" s="31">
        <v>12</v>
      </c>
      <c r="G91" s="31">
        <f t="shared" si="1"/>
        <v>-7.178309721543723</v>
      </c>
    </row>
    <row r="92" spans="1:7" x14ac:dyDescent="0.3">
      <c r="A92" s="36" t="s">
        <v>440</v>
      </c>
      <c r="B92" s="36" t="s">
        <v>16</v>
      </c>
      <c r="C92" s="34" t="s">
        <v>216</v>
      </c>
      <c r="D92" s="35">
        <v>4.4553004396678064</v>
      </c>
      <c r="E92" s="31">
        <v>24</v>
      </c>
      <c r="F92" s="31">
        <v>17</v>
      </c>
      <c r="G92" s="31">
        <f t="shared" si="1"/>
        <v>-12.544699560332194</v>
      </c>
    </row>
    <row r="93" spans="1:7" x14ac:dyDescent="0.3">
      <c r="A93" s="36" t="s">
        <v>32</v>
      </c>
      <c r="B93" s="36" t="s">
        <v>20</v>
      </c>
      <c r="C93" s="34" t="s">
        <v>11</v>
      </c>
      <c r="D93" s="35">
        <v>4.1475329750854915</v>
      </c>
      <c r="E93" s="31">
        <v>10</v>
      </c>
      <c r="F93" s="31">
        <v>4</v>
      </c>
      <c r="G93" s="31">
        <f t="shared" si="1"/>
        <v>0.14753297508549146</v>
      </c>
    </row>
    <row r="94" spans="1:7" x14ac:dyDescent="0.3">
      <c r="A94" s="36" t="s">
        <v>362</v>
      </c>
      <c r="B94" s="36" t="s">
        <v>20</v>
      </c>
      <c r="C94" s="34" t="s">
        <v>117</v>
      </c>
      <c r="D94" s="35">
        <v>4.0742550073277979</v>
      </c>
      <c r="E94" s="31">
        <v>6</v>
      </c>
      <c r="F94" s="31">
        <v>2</v>
      </c>
      <c r="G94" s="31">
        <f t="shared" si="1"/>
        <v>2.0742550073277979</v>
      </c>
    </row>
    <row r="95" spans="1:7" x14ac:dyDescent="0.3">
      <c r="A95" s="36" t="s">
        <v>228</v>
      </c>
      <c r="B95" s="36" t="s">
        <v>20</v>
      </c>
      <c r="C95" s="34" t="s">
        <v>223</v>
      </c>
      <c r="D95" s="35">
        <v>4.0009770395701034</v>
      </c>
      <c r="E95" s="31">
        <v>8</v>
      </c>
      <c r="F95" s="31">
        <v>5</v>
      </c>
      <c r="G95" s="31">
        <f t="shared" si="1"/>
        <v>-0.99902296042989658</v>
      </c>
    </row>
    <row r="96" spans="1:7" x14ac:dyDescent="0.3">
      <c r="A96" s="36" t="s">
        <v>133</v>
      </c>
      <c r="B96" s="36" t="s">
        <v>16</v>
      </c>
      <c r="C96" s="34" t="s">
        <v>131</v>
      </c>
      <c r="D96" s="35">
        <v>3.7664875427454789</v>
      </c>
      <c r="E96" s="31">
        <v>10</v>
      </c>
      <c r="F96" s="31">
        <v>6</v>
      </c>
      <c r="G96" s="31">
        <f t="shared" si="1"/>
        <v>-2.2335124572545211</v>
      </c>
    </row>
    <row r="97" spans="1:7" x14ac:dyDescent="0.3">
      <c r="A97" s="36" t="s">
        <v>196</v>
      </c>
      <c r="B97" s="36" t="s">
        <v>16</v>
      </c>
      <c r="C97" s="34" t="s">
        <v>192</v>
      </c>
      <c r="D97" s="35">
        <v>3.7518319491939449</v>
      </c>
      <c r="E97" s="31">
        <v>3</v>
      </c>
      <c r="F97" s="31">
        <v>1</v>
      </c>
      <c r="G97" s="31">
        <f t="shared" si="1"/>
        <v>2.7518319491939449</v>
      </c>
    </row>
    <row r="98" spans="1:7" x14ac:dyDescent="0.3">
      <c r="A98" s="36" t="s">
        <v>437</v>
      </c>
      <c r="B98" s="36" t="s">
        <v>20</v>
      </c>
      <c r="C98" s="34" t="s">
        <v>207</v>
      </c>
      <c r="D98" s="35">
        <v>3.7078651685393269</v>
      </c>
      <c r="E98" s="31">
        <v>17</v>
      </c>
      <c r="F98" s="31">
        <v>8</v>
      </c>
      <c r="G98" s="31">
        <f t="shared" si="1"/>
        <v>-4.2921348314606735</v>
      </c>
    </row>
    <row r="99" spans="1:7" x14ac:dyDescent="0.3">
      <c r="A99" s="36" t="s">
        <v>109</v>
      </c>
      <c r="B99" s="36" t="s">
        <v>20</v>
      </c>
      <c r="C99" s="34" t="s">
        <v>102</v>
      </c>
      <c r="D99" s="35">
        <v>3.4587200781631684</v>
      </c>
      <c r="E99" s="31">
        <v>8</v>
      </c>
      <c r="F99" s="31">
        <v>3</v>
      </c>
      <c r="G99" s="31">
        <f t="shared" si="1"/>
        <v>0.4587200781631684</v>
      </c>
    </row>
    <row r="100" spans="1:7" x14ac:dyDescent="0.3">
      <c r="A100" s="36" t="s">
        <v>87</v>
      </c>
      <c r="B100" s="36" t="s">
        <v>20</v>
      </c>
      <c r="C100" s="34" t="s">
        <v>79</v>
      </c>
      <c r="D100" s="35">
        <v>3.3707865168539319</v>
      </c>
      <c r="E100" s="31">
        <v>12</v>
      </c>
      <c r="F100" s="31">
        <v>6</v>
      </c>
      <c r="G100" s="31">
        <f t="shared" si="1"/>
        <v>-2.6292134831460681</v>
      </c>
    </row>
    <row r="101" spans="1:7" x14ac:dyDescent="0.3">
      <c r="A101" s="36" t="s">
        <v>436</v>
      </c>
      <c r="B101" s="36" t="s">
        <v>20</v>
      </c>
      <c r="C101" s="34" t="s">
        <v>201</v>
      </c>
      <c r="D101" s="35">
        <v>2.594040058622372</v>
      </c>
      <c r="E101" s="31">
        <v>4</v>
      </c>
      <c r="F101" s="31">
        <v>1</v>
      </c>
      <c r="G101" s="31">
        <f t="shared" si="1"/>
        <v>1.594040058622372</v>
      </c>
    </row>
    <row r="102" spans="1:7" x14ac:dyDescent="0.3">
      <c r="A102" s="36" t="s">
        <v>444</v>
      </c>
      <c r="B102" s="36" t="s">
        <v>16</v>
      </c>
      <c r="C102" s="34" t="s">
        <v>223</v>
      </c>
      <c r="D102" s="35">
        <v>2.550073277967758</v>
      </c>
      <c r="E102" s="31">
        <v>1</v>
      </c>
      <c r="F102" s="31">
        <v>1</v>
      </c>
      <c r="G102" s="31">
        <f t="shared" si="1"/>
        <v>1.550073277967758</v>
      </c>
    </row>
    <row r="103" spans="1:7" x14ac:dyDescent="0.3">
      <c r="A103" s="36" t="s">
        <v>184</v>
      </c>
      <c r="B103" s="36" t="s">
        <v>20</v>
      </c>
      <c r="C103" s="34" t="s">
        <v>178</v>
      </c>
      <c r="D103" s="35">
        <v>2.53541768441622</v>
      </c>
      <c r="E103" s="31">
        <v>5</v>
      </c>
      <c r="F103" s="31">
        <v>2</v>
      </c>
      <c r="G103" s="31">
        <f t="shared" si="1"/>
        <v>0.53541768441621995</v>
      </c>
    </row>
    <row r="104" spans="1:7" x14ac:dyDescent="0.3">
      <c r="A104" s="36" t="s">
        <v>154</v>
      </c>
      <c r="B104" s="36" t="s">
        <v>20</v>
      </c>
      <c r="C104" s="34" t="s">
        <v>229</v>
      </c>
      <c r="D104" s="35">
        <v>2.3009281875915994</v>
      </c>
      <c r="E104" s="31">
        <v>4</v>
      </c>
      <c r="F104" s="31">
        <v>2</v>
      </c>
      <c r="G104" s="31">
        <f t="shared" si="1"/>
        <v>0.30092818759159945</v>
      </c>
    </row>
    <row r="105" spans="1:7" x14ac:dyDescent="0.3">
      <c r="A105" s="36" t="s">
        <v>187</v>
      </c>
      <c r="B105" s="36" t="s">
        <v>16</v>
      </c>
      <c r="C105" s="34" t="s">
        <v>185</v>
      </c>
      <c r="D105" s="35">
        <v>2.2423058133854434</v>
      </c>
      <c r="E105" s="31">
        <v>1</v>
      </c>
      <c r="F105" s="31">
        <v>1</v>
      </c>
      <c r="G105" s="31">
        <f t="shared" si="1"/>
        <v>1.2423058133854434</v>
      </c>
    </row>
    <row r="106" spans="1:7" x14ac:dyDescent="0.3">
      <c r="A106" s="36" t="s">
        <v>75</v>
      </c>
      <c r="B106" s="36" t="s">
        <v>20</v>
      </c>
      <c r="C106" s="34" t="s">
        <v>59</v>
      </c>
      <c r="D106" s="35">
        <v>1.626770884220814</v>
      </c>
      <c r="E106" s="31">
        <v>8</v>
      </c>
      <c r="F106" s="31">
        <v>6</v>
      </c>
      <c r="G106" s="31">
        <f t="shared" si="1"/>
        <v>-4.3732291157791856</v>
      </c>
    </row>
    <row r="107" spans="1:7" x14ac:dyDescent="0.3">
      <c r="A107" s="36" t="s">
        <v>376</v>
      </c>
      <c r="B107" s="36" t="s">
        <v>18</v>
      </c>
      <c r="C107" s="34" t="s">
        <v>59</v>
      </c>
      <c r="D107" s="35">
        <v>1.4802149487054235</v>
      </c>
      <c r="E107" s="31">
        <v>4</v>
      </c>
      <c r="F107" s="31">
        <v>1</v>
      </c>
      <c r="G107" s="31">
        <f t="shared" si="1"/>
        <v>0.48021494870542347</v>
      </c>
    </row>
    <row r="108" spans="1:7" x14ac:dyDescent="0.3">
      <c r="A108" s="36" t="s">
        <v>198</v>
      </c>
      <c r="B108" s="36" t="s">
        <v>18</v>
      </c>
      <c r="C108" s="34" t="s">
        <v>11</v>
      </c>
      <c r="D108" s="35">
        <v>1.4215925744992672</v>
      </c>
      <c r="E108" s="31">
        <v>5</v>
      </c>
      <c r="F108" s="31">
        <v>2</v>
      </c>
      <c r="G108" s="31">
        <f t="shared" si="1"/>
        <v>-0.57840742550073276</v>
      </c>
    </row>
    <row r="109" spans="1:7" x14ac:dyDescent="0.3">
      <c r="A109" s="36" t="s">
        <v>404</v>
      </c>
      <c r="B109" s="36" t="s">
        <v>20</v>
      </c>
      <c r="C109" s="34" t="s">
        <v>33</v>
      </c>
      <c r="D109" s="35">
        <v>1.319003419638495</v>
      </c>
      <c r="E109" s="31">
        <v>3</v>
      </c>
      <c r="F109" s="31">
        <v>1</v>
      </c>
      <c r="G109" s="31">
        <f t="shared" si="1"/>
        <v>0.31900341963849499</v>
      </c>
    </row>
    <row r="110" spans="1:7" x14ac:dyDescent="0.3">
      <c r="A110" s="36" t="s">
        <v>199</v>
      </c>
      <c r="B110" s="36" t="s">
        <v>20</v>
      </c>
      <c r="C110" s="34" t="s">
        <v>192</v>
      </c>
      <c r="D110" s="35">
        <v>1.245725451880801</v>
      </c>
      <c r="E110" s="31">
        <v>8</v>
      </c>
      <c r="F110" s="31">
        <v>2</v>
      </c>
      <c r="G110" s="31">
        <f t="shared" si="1"/>
        <v>-0.75427454811919903</v>
      </c>
    </row>
    <row r="111" spans="1:7" x14ac:dyDescent="0.3">
      <c r="A111" s="36" t="s">
        <v>114</v>
      </c>
      <c r="B111" s="36" t="s">
        <v>16</v>
      </c>
      <c r="C111" s="34" t="s">
        <v>111</v>
      </c>
      <c r="D111" s="35">
        <v>1.2017586712261847</v>
      </c>
      <c r="E111" s="31">
        <v>5</v>
      </c>
      <c r="F111" s="31">
        <v>1</v>
      </c>
      <c r="G111" s="31">
        <f t="shared" si="1"/>
        <v>0.20175867122618474</v>
      </c>
    </row>
    <row r="112" spans="1:7" x14ac:dyDescent="0.3">
      <c r="A112" s="36" t="s">
        <v>402</v>
      </c>
      <c r="B112" s="36" t="s">
        <v>16</v>
      </c>
      <c r="C112" s="34" t="s">
        <v>33</v>
      </c>
      <c r="D112" s="35">
        <v>1.1284807034684927</v>
      </c>
      <c r="E112" s="31">
        <v>6</v>
      </c>
      <c r="F112" s="31">
        <v>2</v>
      </c>
      <c r="G112" s="31">
        <f t="shared" si="1"/>
        <v>-0.87151929653150728</v>
      </c>
    </row>
    <row r="113" spans="1:7" x14ac:dyDescent="0.3">
      <c r="A113" s="36" t="s">
        <v>212</v>
      </c>
      <c r="B113" s="36" t="s">
        <v>18</v>
      </c>
      <c r="C113" s="34" t="s">
        <v>139</v>
      </c>
      <c r="D113" s="35">
        <v>1.0258915486077185</v>
      </c>
      <c r="E113" s="31">
        <v>2</v>
      </c>
      <c r="F113" s="31">
        <v>1</v>
      </c>
      <c r="G113" s="31">
        <f t="shared" si="1"/>
        <v>2.5891548607718473E-2</v>
      </c>
    </row>
    <row r="114" spans="1:7" x14ac:dyDescent="0.3">
      <c r="A114" s="36" t="s">
        <v>103</v>
      </c>
      <c r="B114" s="36" t="s">
        <v>13</v>
      </c>
      <c r="C114" s="34" t="s">
        <v>102</v>
      </c>
      <c r="D114" s="35">
        <v>1.0141670737664814</v>
      </c>
      <c r="E114" s="31">
        <v>5</v>
      </c>
      <c r="F114" s="31">
        <v>3</v>
      </c>
      <c r="G114" s="31">
        <f t="shared" si="1"/>
        <v>-1.9858329262335186</v>
      </c>
    </row>
    <row r="115" spans="1:7" x14ac:dyDescent="0.3">
      <c r="A115" s="36" t="s">
        <v>64</v>
      </c>
      <c r="B115" s="36" t="s">
        <v>18</v>
      </c>
      <c r="C115" s="34" t="s">
        <v>229</v>
      </c>
      <c r="D115" s="35">
        <v>0.98192476795310235</v>
      </c>
      <c r="E115" s="31">
        <v>3</v>
      </c>
      <c r="F115" s="31">
        <v>1</v>
      </c>
      <c r="G115" s="31">
        <f t="shared" ref="G115:G154" si="2">D115-F115</f>
        <v>-1.8075232046897649E-2</v>
      </c>
    </row>
    <row r="116" spans="1:7" x14ac:dyDescent="0.3">
      <c r="A116" s="36" t="s">
        <v>452</v>
      </c>
      <c r="B116" s="36" t="s">
        <v>20</v>
      </c>
      <c r="C116" s="34" t="s">
        <v>235</v>
      </c>
      <c r="D116" s="35">
        <v>0.92330239374694822</v>
      </c>
      <c r="E116" s="31">
        <v>1</v>
      </c>
      <c r="F116" s="31">
        <v>1</v>
      </c>
      <c r="G116" s="31">
        <f t="shared" si="2"/>
        <v>-7.6697606253051775E-2</v>
      </c>
    </row>
    <row r="117" spans="1:7" x14ac:dyDescent="0.3">
      <c r="A117" s="36" t="s">
        <v>686</v>
      </c>
      <c r="B117" s="36" t="s">
        <v>18</v>
      </c>
      <c r="C117" s="34" t="s">
        <v>171</v>
      </c>
      <c r="D117" s="35">
        <v>0.92330239374694612</v>
      </c>
      <c r="E117" s="31">
        <v>3</v>
      </c>
      <c r="F117" s="31">
        <v>1</v>
      </c>
      <c r="G117" s="31">
        <f t="shared" si="2"/>
        <v>-7.6697606253053885E-2</v>
      </c>
    </row>
    <row r="118" spans="1:7" x14ac:dyDescent="0.3">
      <c r="A118" s="36" t="s">
        <v>157</v>
      </c>
      <c r="B118" s="36" t="s">
        <v>13</v>
      </c>
      <c r="C118" s="34" t="s">
        <v>156</v>
      </c>
      <c r="D118" s="35">
        <v>0.908646800195406</v>
      </c>
      <c r="E118" s="31">
        <v>5</v>
      </c>
      <c r="F118" s="31">
        <v>2</v>
      </c>
      <c r="G118" s="31">
        <f t="shared" si="2"/>
        <v>-1.091353199804594</v>
      </c>
    </row>
    <row r="119" spans="1:7" x14ac:dyDescent="0.3">
      <c r="A119" s="36" t="s">
        <v>121</v>
      </c>
      <c r="B119" s="36" t="s">
        <v>18</v>
      </c>
      <c r="C119" s="34" t="s">
        <v>49</v>
      </c>
      <c r="D119" s="35">
        <v>0.80605764533463586</v>
      </c>
      <c r="E119" s="31">
        <v>1</v>
      </c>
      <c r="F119" s="31">
        <v>1</v>
      </c>
      <c r="G119" s="31">
        <f t="shared" si="2"/>
        <v>-0.19394235466536414</v>
      </c>
    </row>
    <row r="120" spans="1:7" x14ac:dyDescent="0.3">
      <c r="A120" s="36" t="s">
        <v>195</v>
      </c>
      <c r="B120" s="36" t="s">
        <v>16</v>
      </c>
      <c r="C120" s="34" t="s">
        <v>192</v>
      </c>
      <c r="D120" s="35">
        <v>0.79140205178309786</v>
      </c>
      <c r="E120" s="31">
        <v>8</v>
      </c>
      <c r="F120" s="31">
        <v>7</v>
      </c>
      <c r="G120" s="31">
        <f t="shared" si="2"/>
        <v>-6.2085979482169025</v>
      </c>
    </row>
    <row r="121" spans="1:7" x14ac:dyDescent="0.3">
      <c r="A121" s="36" t="s">
        <v>256</v>
      </c>
      <c r="B121" s="36" t="s">
        <v>18</v>
      </c>
      <c r="C121" s="34" t="s">
        <v>251</v>
      </c>
      <c r="D121" s="35">
        <v>0.77674645823155775</v>
      </c>
      <c r="E121" s="31">
        <v>3</v>
      </c>
      <c r="F121" s="31">
        <v>1</v>
      </c>
      <c r="G121" s="31">
        <f t="shared" si="2"/>
        <v>-0.22325354176844225</v>
      </c>
    </row>
    <row r="122" spans="1:7" x14ac:dyDescent="0.3">
      <c r="A122" s="36" t="s">
        <v>46</v>
      </c>
      <c r="B122" s="36" t="s">
        <v>18</v>
      </c>
      <c r="C122" s="34" t="s">
        <v>42</v>
      </c>
      <c r="D122" s="35">
        <v>0.77674645823155775</v>
      </c>
      <c r="E122" s="31">
        <v>6</v>
      </c>
      <c r="F122" s="31">
        <v>1</v>
      </c>
      <c r="G122" s="31">
        <f t="shared" si="2"/>
        <v>-0.22325354176844225</v>
      </c>
    </row>
    <row r="123" spans="1:7" x14ac:dyDescent="0.3">
      <c r="A123" s="36" t="s">
        <v>19</v>
      </c>
      <c r="B123" s="36" t="s">
        <v>20</v>
      </c>
      <c r="C123" s="34" t="s">
        <v>11</v>
      </c>
      <c r="D123" s="35">
        <v>0.58622374206155337</v>
      </c>
      <c r="E123" s="31">
        <v>5</v>
      </c>
      <c r="F123" s="31">
        <v>5</v>
      </c>
      <c r="G123" s="31">
        <f t="shared" si="2"/>
        <v>-4.413776257938447</v>
      </c>
    </row>
    <row r="124" spans="1:7" x14ac:dyDescent="0.3">
      <c r="A124" s="36" t="s">
        <v>684</v>
      </c>
      <c r="B124" s="36" t="s">
        <v>18</v>
      </c>
      <c r="C124" s="34" t="s">
        <v>88</v>
      </c>
      <c r="D124" s="35">
        <v>0.52760136785539924</v>
      </c>
      <c r="E124" s="31">
        <v>7</v>
      </c>
      <c r="F124" s="31">
        <v>5</v>
      </c>
      <c r="G124" s="31">
        <f t="shared" si="2"/>
        <v>-4.4723986321446008</v>
      </c>
    </row>
    <row r="125" spans="1:7" x14ac:dyDescent="0.3">
      <c r="A125" s="36" t="s">
        <v>126</v>
      </c>
      <c r="B125" s="36" t="s">
        <v>13</v>
      </c>
      <c r="C125" s="34" t="s">
        <v>125</v>
      </c>
      <c r="D125" s="35">
        <v>0.41621885686369925</v>
      </c>
      <c r="E125" s="31">
        <v>1</v>
      </c>
      <c r="F125" s="31">
        <v>1</v>
      </c>
      <c r="G125" s="31">
        <f t="shared" si="2"/>
        <v>-0.5837811431363007</v>
      </c>
    </row>
    <row r="126" spans="1:7" x14ac:dyDescent="0.3">
      <c r="A126" s="36" t="s">
        <v>101</v>
      </c>
      <c r="B126" s="36" t="s">
        <v>20</v>
      </c>
      <c r="C126" s="34" t="s">
        <v>94</v>
      </c>
      <c r="D126" s="35">
        <v>0.41035661944308904</v>
      </c>
      <c r="E126" s="31">
        <v>1</v>
      </c>
      <c r="F126" s="31">
        <v>1</v>
      </c>
      <c r="G126" s="31">
        <f t="shared" si="2"/>
        <v>-0.58964338055691101</v>
      </c>
    </row>
    <row r="127" spans="1:7" x14ac:dyDescent="0.3">
      <c r="A127" s="36" t="s">
        <v>66</v>
      </c>
      <c r="B127" s="36" t="s">
        <v>20</v>
      </c>
      <c r="C127" s="34" t="s">
        <v>243</v>
      </c>
      <c r="D127" s="35">
        <v>0.2198339032730825</v>
      </c>
      <c r="E127" s="31">
        <v>2</v>
      </c>
      <c r="F127" s="31">
        <v>1</v>
      </c>
      <c r="G127" s="31">
        <f t="shared" si="2"/>
        <v>-0.7801660967269175</v>
      </c>
    </row>
    <row r="128" spans="1:7" x14ac:dyDescent="0.3">
      <c r="A128" s="36" t="s">
        <v>394</v>
      </c>
      <c r="B128" s="36" t="s">
        <v>16</v>
      </c>
      <c r="C128" s="34" t="s">
        <v>94</v>
      </c>
      <c r="D128" s="35">
        <v>0.17586712261846643</v>
      </c>
      <c r="E128" s="31">
        <v>1</v>
      </c>
      <c r="F128" s="31">
        <v>1</v>
      </c>
      <c r="G128" s="31">
        <f t="shared" si="2"/>
        <v>-0.82413287738153351</v>
      </c>
    </row>
    <row r="129" spans="1:7" x14ac:dyDescent="0.3">
      <c r="A129" s="36" t="s">
        <v>43</v>
      </c>
      <c r="B129" s="36" t="s">
        <v>13</v>
      </c>
      <c r="C129" s="34" t="s">
        <v>42</v>
      </c>
      <c r="D129" s="35">
        <v>0.14069369809476981</v>
      </c>
      <c r="E129" s="31">
        <v>4</v>
      </c>
      <c r="F129" s="31">
        <v>1</v>
      </c>
      <c r="G129" s="31">
        <f t="shared" si="2"/>
        <v>-0.85930630190523016</v>
      </c>
    </row>
    <row r="130" spans="1:7" x14ac:dyDescent="0.3">
      <c r="A130" s="36" t="s">
        <v>165</v>
      </c>
      <c r="B130" s="36" t="s">
        <v>13</v>
      </c>
      <c r="C130" s="34" t="s">
        <v>164</v>
      </c>
      <c r="D130" s="35">
        <v>7.9140205178304376E-2</v>
      </c>
      <c r="E130" s="31">
        <v>4</v>
      </c>
      <c r="F130" s="31">
        <v>1</v>
      </c>
      <c r="G130" s="31">
        <f t="shared" si="2"/>
        <v>-0.92085979482169567</v>
      </c>
    </row>
    <row r="131" spans="1:7" x14ac:dyDescent="0.3">
      <c r="A131" s="36" t="s">
        <v>244</v>
      </c>
      <c r="B131" s="36" t="s">
        <v>13</v>
      </c>
      <c r="C131" s="34" t="s">
        <v>243</v>
      </c>
      <c r="D131" s="35">
        <v>0</v>
      </c>
      <c r="E131" s="31">
        <v>1</v>
      </c>
      <c r="F131" s="31">
        <v>1</v>
      </c>
      <c r="G131" s="31">
        <f t="shared" si="2"/>
        <v>-1</v>
      </c>
    </row>
    <row r="132" spans="1:7" x14ac:dyDescent="0.3">
      <c r="A132" s="36" t="s">
        <v>21</v>
      </c>
      <c r="B132" s="36" t="s">
        <v>20</v>
      </c>
      <c r="C132" s="34" t="s">
        <v>125</v>
      </c>
      <c r="D132" s="35">
        <v>0</v>
      </c>
      <c r="E132" s="31">
        <v>3</v>
      </c>
      <c r="F132" s="31">
        <v>2</v>
      </c>
      <c r="G132" s="31">
        <f t="shared" si="2"/>
        <v>-2</v>
      </c>
    </row>
    <row r="133" spans="1:7" x14ac:dyDescent="0.3">
      <c r="A133" s="36" t="s">
        <v>115</v>
      </c>
      <c r="B133" s="36" t="s">
        <v>18</v>
      </c>
      <c r="C133" s="34" t="s">
        <v>111</v>
      </c>
      <c r="D133" s="35">
        <v>0</v>
      </c>
      <c r="E133" s="31">
        <v>2</v>
      </c>
      <c r="F133" s="31">
        <v>1</v>
      </c>
      <c r="G133" s="31">
        <f t="shared" si="2"/>
        <v>-1</v>
      </c>
    </row>
    <row r="134" spans="1:7" x14ac:dyDescent="0.3">
      <c r="A134" s="36" t="s">
        <v>426</v>
      </c>
      <c r="B134" s="36" t="s">
        <v>20</v>
      </c>
      <c r="C134" s="34" t="s">
        <v>178</v>
      </c>
      <c r="D134" s="35">
        <v>0</v>
      </c>
      <c r="E134" s="31">
        <v>0</v>
      </c>
      <c r="F134" s="31">
        <v>1</v>
      </c>
      <c r="G134" s="31">
        <f t="shared" si="2"/>
        <v>-1</v>
      </c>
    </row>
    <row r="135" spans="1:7" x14ac:dyDescent="0.3">
      <c r="A135" s="36" t="s">
        <v>206</v>
      </c>
      <c r="B135" s="36" t="s">
        <v>20</v>
      </c>
      <c r="C135" s="34" t="s">
        <v>201</v>
      </c>
      <c r="D135" s="35">
        <v>0</v>
      </c>
      <c r="E135" s="31">
        <v>3</v>
      </c>
      <c r="F135" s="31">
        <v>1</v>
      </c>
      <c r="G135" s="31">
        <f t="shared" si="2"/>
        <v>-1</v>
      </c>
    </row>
    <row r="136" spans="1:7" x14ac:dyDescent="0.3">
      <c r="A136" s="36" t="s">
        <v>705</v>
      </c>
      <c r="B136" s="36" t="s">
        <v>16</v>
      </c>
      <c r="C136" s="34" t="s">
        <v>148</v>
      </c>
      <c r="D136" s="35">
        <v>0</v>
      </c>
      <c r="E136" s="31">
        <v>6</v>
      </c>
      <c r="F136" s="31">
        <v>2</v>
      </c>
      <c r="G136" s="31">
        <f t="shared" si="2"/>
        <v>-2</v>
      </c>
    </row>
    <row r="137" spans="1:7" x14ac:dyDescent="0.3">
      <c r="A137" s="36" t="s">
        <v>449</v>
      </c>
      <c r="B137" s="36" t="s">
        <v>20</v>
      </c>
      <c r="C137" s="34" t="s">
        <v>229</v>
      </c>
      <c r="D137" s="35">
        <v>0</v>
      </c>
      <c r="E137" s="31">
        <v>2</v>
      </c>
      <c r="F137" s="31">
        <v>1</v>
      </c>
      <c r="G137" s="31">
        <f t="shared" si="2"/>
        <v>-1</v>
      </c>
    </row>
    <row r="138" spans="1:7" x14ac:dyDescent="0.3">
      <c r="A138" s="36" t="s">
        <v>401</v>
      </c>
      <c r="B138" s="36" t="s">
        <v>16</v>
      </c>
      <c r="C138" s="34" t="s">
        <v>139</v>
      </c>
      <c r="D138" s="35">
        <v>0</v>
      </c>
      <c r="E138" s="31">
        <v>1</v>
      </c>
      <c r="F138" s="31">
        <v>1</v>
      </c>
      <c r="G138" s="31">
        <f t="shared" si="2"/>
        <v>-1</v>
      </c>
    </row>
    <row r="139" spans="1:7" x14ac:dyDescent="0.3">
      <c r="A139" s="36" t="s">
        <v>706</v>
      </c>
      <c r="B139" s="36" t="s">
        <v>20</v>
      </c>
      <c r="C139" s="34" t="s">
        <v>171</v>
      </c>
      <c r="D139" s="35">
        <v>0</v>
      </c>
      <c r="E139" s="31">
        <v>1</v>
      </c>
      <c r="F139" s="31">
        <v>1</v>
      </c>
      <c r="G139" s="31">
        <f t="shared" si="2"/>
        <v>-1</v>
      </c>
    </row>
    <row r="140" spans="1:7" x14ac:dyDescent="0.3">
      <c r="A140" s="36" t="s">
        <v>214</v>
      </c>
      <c r="B140" s="36" t="s">
        <v>20</v>
      </c>
      <c r="C140" s="34" t="s">
        <v>207</v>
      </c>
      <c r="D140" s="35">
        <v>0</v>
      </c>
      <c r="E140" s="31">
        <v>6</v>
      </c>
      <c r="F140" s="31">
        <v>2</v>
      </c>
      <c r="G140" s="31">
        <f t="shared" si="2"/>
        <v>-2</v>
      </c>
    </row>
    <row r="141" spans="1:7" x14ac:dyDescent="0.3">
      <c r="A141" s="36" t="s">
        <v>411</v>
      </c>
      <c r="B141" s="36" t="s">
        <v>16</v>
      </c>
      <c r="C141" s="34" t="s">
        <v>131</v>
      </c>
      <c r="D141" s="35">
        <v>0</v>
      </c>
      <c r="E141" s="31">
        <v>1</v>
      </c>
      <c r="F141" s="31">
        <v>2</v>
      </c>
      <c r="G141" s="31">
        <f t="shared" si="2"/>
        <v>-2</v>
      </c>
    </row>
    <row r="142" spans="1:7" x14ac:dyDescent="0.3">
      <c r="A142" s="36" t="s">
        <v>174</v>
      </c>
      <c r="B142" s="36" t="s">
        <v>16</v>
      </c>
      <c r="C142" s="34" t="s">
        <v>171</v>
      </c>
      <c r="D142" s="35">
        <v>0</v>
      </c>
      <c r="E142" s="31">
        <v>4</v>
      </c>
      <c r="F142" s="31">
        <v>2</v>
      </c>
      <c r="G142" s="31">
        <f t="shared" si="2"/>
        <v>-2</v>
      </c>
    </row>
    <row r="143" spans="1:7" x14ac:dyDescent="0.3">
      <c r="A143" s="36" t="s">
        <v>218</v>
      </c>
      <c r="B143" s="36" t="s">
        <v>16</v>
      </c>
      <c r="C143" s="34" t="s">
        <v>164</v>
      </c>
      <c r="D143" s="35">
        <v>0</v>
      </c>
      <c r="E143" s="31">
        <v>3</v>
      </c>
      <c r="F143" s="31">
        <v>1</v>
      </c>
      <c r="G143" s="31">
        <f t="shared" si="2"/>
        <v>-1</v>
      </c>
    </row>
    <row r="144" spans="1:7" x14ac:dyDescent="0.3">
      <c r="A144" s="36" t="s">
        <v>128</v>
      </c>
      <c r="B144" s="36" t="s">
        <v>16</v>
      </c>
      <c r="C144" s="34" t="s">
        <v>125</v>
      </c>
      <c r="D144" s="35">
        <v>0</v>
      </c>
      <c r="E144" s="31">
        <v>4</v>
      </c>
      <c r="F144" s="31">
        <v>2</v>
      </c>
      <c r="G144" s="31">
        <f t="shared" si="2"/>
        <v>-2</v>
      </c>
    </row>
    <row r="145" spans="1:7" x14ac:dyDescent="0.3">
      <c r="A145" s="36" t="s">
        <v>96</v>
      </c>
      <c r="B145" s="36" t="s">
        <v>13</v>
      </c>
      <c r="C145" s="34" t="s">
        <v>59</v>
      </c>
      <c r="D145" s="35">
        <v>0</v>
      </c>
      <c r="E145" s="31">
        <v>6</v>
      </c>
      <c r="F145" s="31">
        <v>3</v>
      </c>
      <c r="G145" s="31">
        <f t="shared" si="2"/>
        <v>-3</v>
      </c>
    </row>
    <row r="146" spans="1:7" x14ac:dyDescent="0.3">
      <c r="A146" s="36" t="s">
        <v>122</v>
      </c>
      <c r="B146" s="36" t="s">
        <v>20</v>
      </c>
      <c r="C146" s="34" t="s">
        <v>223</v>
      </c>
      <c r="D146" s="35">
        <v>0</v>
      </c>
      <c r="E146" s="31">
        <v>4</v>
      </c>
      <c r="F146" s="31">
        <v>1</v>
      </c>
      <c r="G146" s="31">
        <f t="shared" si="2"/>
        <v>-1</v>
      </c>
    </row>
    <row r="147" spans="1:7" x14ac:dyDescent="0.3">
      <c r="A147" s="36" t="s">
        <v>748</v>
      </c>
      <c r="B147" s="36" t="s">
        <v>16</v>
      </c>
      <c r="C147" s="34" t="s">
        <v>235</v>
      </c>
      <c r="D147" s="35">
        <v>0</v>
      </c>
      <c r="E147" s="31">
        <v>4</v>
      </c>
      <c r="F147" s="31">
        <v>1</v>
      </c>
      <c r="G147" s="31">
        <f t="shared" si="2"/>
        <v>-1</v>
      </c>
    </row>
    <row r="148" spans="1:7" x14ac:dyDescent="0.3">
      <c r="A148" s="36" t="s">
        <v>92</v>
      </c>
      <c r="B148" s="36" t="s">
        <v>16</v>
      </c>
      <c r="C148" s="34" t="s">
        <v>88</v>
      </c>
      <c r="D148" s="35">
        <v>0</v>
      </c>
      <c r="E148" s="31">
        <v>4</v>
      </c>
      <c r="F148" s="31">
        <v>1</v>
      </c>
      <c r="G148" s="31">
        <f t="shared" si="2"/>
        <v>-1</v>
      </c>
    </row>
    <row r="149" spans="1:7" x14ac:dyDescent="0.3">
      <c r="A149" s="36" t="s">
        <v>58</v>
      </c>
      <c r="B149" s="36" t="s">
        <v>20</v>
      </c>
      <c r="C149" s="34" t="s">
        <v>49</v>
      </c>
      <c r="D149" s="35">
        <v>0</v>
      </c>
      <c r="E149" s="31">
        <v>3</v>
      </c>
      <c r="F149" s="31">
        <v>1</v>
      </c>
      <c r="G149" s="31">
        <f t="shared" si="2"/>
        <v>-1</v>
      </c>
    </row>
    <row r="150" spans="1:7" x14ac:dyDescent="0.3">
      <c r="A150" s="36" t="s">
        <v>257</v>
      </c>
      <c r="B150" s="36" t="s">
        <v>20</v>
      </c>
      <c r="C150" s="34" t="s">
        <v>251</v>
      </c>
      <c r="D150" s="35">
        <v>0</v>
      </c>
      <c r="E150" s="31">
        <v>4</v>
      </c>
      <c r="F150" s="31">
        <v>1</v>
      </c>
      <c r="G150" s="31">
        <f t="shared" si="2"/>
        <v>-1</v>
      </c>
    </row>
    <row r="151" spans="1:7" x14ac:dyDescent="0.3">
      <c r="A151" s="36" t="s">
        <v>167</v>
      </c>
      <c r="B151" s="36" t="s">
        <v>18</v>
      </c>
      <c r="C151" s="34" t="s">
        <v>164</v>
      </c>
      <c r="D151" s="35">
        <v>0</v>
      </c>
      <c r="E151" s="31">
        <v>2</v>
      </c>
      <c r="F151" s="31">
        <v>1</v>
      </c>
      <c r="G151" s="31">
        <f t="shared" si="2"/>
        <v>-1</v>
      </c>
    </row>
    <row r="152" spans="1:7" x14ac:dyDescent="0.3">
      <c r="A152" s="36" t="s">
        <v>137</v>
      </c>
      <c r="B152" s="36" t="s">
        <v>20</v>
      </c>
      <c r="C152" s="34" t="s">
        <v>131</v>
      </c>
      <c r="D152" s="35">
        <v>0</v>
      </c>
      <c r="E152" s="31">
        <v>2</v>
      </c>
      <c r="F152" s="31">
        <v>1</v>
      </c>
      <c r="G152" s="31">
        <f t="shared" si="2"/>
        <v>-1</v>
      </c>
    </row>
    <row r="153" spans="1:7" x14ac:dyDescent="0.3">
      <c r="A153" s="36" t="s">
        <v>238</v>
      </c>
      <c r="B153" s="36" t="s">
        <v>18</v>
      </c>
      <c r="C153" s="34" t="s">
        <v>235</v>
      </c>
      <c r="D153" s="35">
        <v>0</v>
      </c>
      <c r="E153" s="31">
        <v>2</v>
      </c>
      <c r="F153" s="31">
        <v>1</v>
      </c>
      <c r="G153" s="31">
        <f t="shared" si="2"/>
        <v>-1</v>
      </c>
    </row>
    <row r="154" spans="1:7" x14ac:dyDescent="0.3">
      <c r="A154" s="36" t="s">
        <v>84</v>
      </c>
      <c r="B154" s="36" t="s">
        <v>18</v>
      </c>
      <c r="C154" s="34" t="s">
        <v>207</v>
      </c>
      <c r="D154" s="35">
        <v>0</v>
      </c>
      <c r="E154" s="31">
        <v>2</v>
      </c>
      <c r="F154" s="31">
        <v>1</v>
      </c>
      <c r="G154" s="31">
        <f t="shared" si="2"/>
        <v>-1</v>
      </c>
    </row>
  </sheetData>
  <mergeCells count="1">
    <mergeCell ref="A1:G1"/>
  </mergeCells>
  <conditionalFormatting sqref="A69:B122 E3:E154 C3:C154">
    <cfRule type="expression" dxfId="17" priority="53">
      <formula>$H3&gt;0</formula>
    </cfRule>
    <cfRule type="expression" dxfId="16" priority="54">
      <formula>IF($O3="Upside",TRUE,FALSE)</formula>
    </cfRule>
    <cfRule type="expression" dxfId="15" priority="55">
      <formula>IF($O3="Sleeper",TRUE,FALSE)</formula>
    </cfRule>
    <cfRule type="expression" dxfId="14" priority="56">
      <formula>IF($O3="Target",TRUE,FALSE)</formula>
    </cfRule>
    <cfRule type="expression" dxfId="13" priority="57">
      <formula>IF($O3="Avoid",TRUE,FALSE)</formula>
    </cfRule>
  </conditionalFormatting>
  <conditionalFormatting sqref="D3:D154 F3:F154">
    <cfRule type="expression" dxfId="12" priority="40">
      <formula>$I3&gt;0</formula>
    </cfRule>
    <cfRule type="expression" dxfId="11" priority="41">
      <formula>IF($P3="Upside",TRUE,FALSE)</formula>
    </cfRule>
    <cfRule type="expression" dxfId="10" priority="42">
      <formula>IF($P3="Sleeper",TRUE,FALSE)</formula>
    </cfRule>
    <cfRule type="expression" dxfId="9" priority="43">
      <formula>IF($P3="Target",TRUE,FALSE)</formula>
    </cfRule>
    <cfRule type="expression" dxfId="8" priority="44">
      <formula>IF($P3="Avoid",TRUE,FALSE)</formula>
    </cfRule>
  </conditionalFormatting>
  <conditionalFormatting sqref="A3:B34 A123:B154">
    <cfRule type="expression" dxfId="7" priority="4">
      <formula>$H3&gt;0</formula>
    </cfRule>
    <cfRule type="expression" dxfId="6" priority="5">
      <formula>IF($O3="Upside",TRUE,FALSE)</formula>
    </cfRule>
    <cfRule type="expression" dxfId="5" priority="6">
      <formula>IF($O3="Sleeper",TRUE,FALSE)</formula>
    </cfRule>
    <cfRule type="expression" dxfId="4" priority="7">
      <formula>IF($O3="Target",TRUE,FALSE)</formula>
    </cfRule>
    <cfRule type="expression" dxfId="3" priority="8">
      <formula>IF($O3="Avoid",TRUE,FALSE)</formula>
    </cfRule>
  </conditionalFormatting>
  <conditionalFormatting sqref="B35:B68">
    <cfRule type="expression" dxfId="1" priority="2">
      <formula>$V35="Yes"</formula>
    </cfRule>
  </conditionalFormatting>
  <conditionalFormatting sqref="A35:A68">
    <cfRule type="expression" dxfId="0" priority="1">
      <formula>$V35="Yes"</formula>
    </cfRule>
  </conditionalFormatting>
  <conditionalFormatting sqref="G3:G154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3"/>
  <sheetViews>
    <sheetView topLeftCell="A282" workbookViewId="0">
      <selection activeCell="A2" sqref="A2:V353"/>
    </sheetView>
  </sheetViews>
  <sheetFormatPr defaultRowHeight="14.4" x14ac:dyDescent="0.3"/>
  <cols>
    <col min="2" max="2" width="22.109375" bestFit="1" customWidth="1"/>
    <col min="23" max="23" width="20.6640625" bestFit="1" customWidth="1"/>
    <col min="24" max="24" width="28" bestFit="1" customWidth="1"/>
    <col min="25" max="25" width="21.88671875" bestFit="1" customWidth="1"/>
    <col min="26" max="26" width="29.44140625" bestFit="1" customWidth="1"/>
  </cols>
  <sheetData>
    <row r="1" spans="1:26" x14ac:dyDescent="0.3">
      <c r="A1" t="s">
        <v>0</v>
      </c>
      <c r="B1" t="s">
        <v>1</v>
      </c>
      <c r="C1" t="s">
        <v>2</v>
      </c>
      <c r="D1" s="32" t="s">
        <v>3</v>
      </c>
      <c r="E1" t="s">
        <v>4</v>
      </c>
      <c r="F1" s="32" t="s">
        <v>698</v>
      </c>
      <c r="G1" t="s">
        <v>5</v>
      </c>
      <c r="H1" s="32" t="s">
        <v>690</v>
      </c>
      <c r="I1" s="32" t="s">
        <v>691</v>
      </c>
      <c r="J1" s="32" t="s">
        <v>692</v>
      </c>
      <c r="K1" s="32" t="s">
        <v>693</v>
      </c>
      <c r="L1" s="32" t="s">
        <v>694</v>
      </c>
      <c r="M1" s="32" t="s">
        <v>695</v>
      </c>
      <c r="N1" s="32" t="s">
        <v>696</v>
      </c>
      <c r="O1" s="32" t="s">
        <v>697</v>
      </c>
      <c r="P1" t="s">
        <v>7</v>
      </c>
      <c r="Q1" s="32" t="s">
        <v>699</v>
      </c>
      <c r="R1" t="s">
        <v>8</v>
      </c>
      <c r="S1" s="32" t="s">
        <v>700</v>
      </c>
      <c r="T1" s="32" t="s">
        <v>701</v>
      </c>
      <c r="U1" t="s">
        <v>9</v>
      </c>
      <c r="V1" t="s">
        <v>10</v>
      </c>
      <c r="W1" t="s">
        <v>325</v>
      </c>
      <c r="X1" t="s">
        <v>326</v>
      </c>
      <c r="Y1" t="s">
        <v>324</v>
      </c>
      <c r="Z1" t="s">
        <v>327</v>
      </c>
    </row>
    <row r="2" spans="1:26" x14ac:dyDescent="0.3">
      <c r="A2" t="s">
        <v>207</v>
      </c>
      <c r="B2" t="s">
        <v>80</v>
      </c>
      <c r="C2" t="s">
        <v>13</v>
      </c>
      <c r="D2">
        <v>137.94999999999999</v>
      </c>
      <c r="E2">
        <v>163.95</v>
      </c>
      <c r="F2">
        <v>137.94999999999999</v>
      </c>
      <c r="G2">
        <v>137.94999999999999</v>
      </c>
      <c r="H2">
        <v>248</v>
      </c>
      <c r="I2">
        <v>153</v>
      </c>
      <c r="J2">
        <v>1773</v>
      </c>
      <c r="K2">
        <v>13</v>
      </c>
      <c r="L2">
        <v>9</v>
      </c>
      <c r="M2">
        <v>31</v>
      </c>
      <c r="N2">
        <v>93</v>
      </c>
      <c r="O2">
        <v>1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3</v>
      </c>
      <c r="W2" s="14">
        <f>M2/SUMIF(Wolf2021FFProjections!$A$2:$A$353,$A2,Wolf2021FFProjections!$M$2:$M$353)</f>
        <v>6.0903732809430254E-2</v>
      </c>
      <c r="X2" s="14">
        <f>$N2/SUMIF(Wolf2021FFProjections!$A$2:$A$353,$A2,Wolf2021FFProjections!$N$2:$N$353)</f>
        <v>4.2601923957856162E-2</v>
      </c>
      <c r="Y2" s="14">
        <f>$P2/SUMIF(Wolf2021FFProjections!$A$2:$A$353,$A2,Wolf2021FFProjections!$P$2:$P$353)</f>
        <v>0</v>
      </c>
      <c r="Z2" s="14">
        <f>$S2/SUMIF(Wolf2021FFProjections!$A$2:$A$353,$A2,Wolf2021FFProjections!$S$2:$S$353)</f>
        <v>0</v>
      </c>
    </row>
    <row r="3" spans="1:26" x14ac:dyDescent="0.3">
      <c r="A3" t="s">
        <v>207</v>
      </c>
      <c r="B3" t="s">
        <v>209</v>
      </c>
      <c r="C3" t="s">
        <v>13</v>
      </c>
      <c r="D3">
        <v>137.69999999999999</v>
      </c>
      <c r="E3">
        <v>159.69999999999999</v>
      </c>
      <c r="F3">
        <v>137.69999999999999</v>
      </c>
      <c r="G3">
        <v>137.69999999999999</v>
      </c>
      <c r="H3">
        <v>212</v>
      </c>
      <c r="I3">
        <v>130</v>
      </c>
      <c r="J3">
        <v>1506</v>
      </c>
      <c r="K3">
        <v>11</v>
      </c>
      <c r="L3">
        <v>0</v>
      </c>
      <c r="M3">
        <v>31</v>
      </c>
      <c r="N3">
        <v>124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4</v>
      </c>
      <c r="W3" s="14">
        <f>M3/SUMIF(Wolf2021FFProjections!$A$2:$A$353,$A3,Wolf2021FFProjections!$M$2:$M$353)</f>
        <v>6.0903732809430254E-2</v>
      </c>
      <c r="X3" s="14">
        <f>$N3/SUMIF(Wolf2021FFProjections!$A$2:$A$353,$A3,Wolf2021FFProjections!$N$2:$N$353)</f>
        <v>5.6802565277141545E-2</v>
      </c>
      <c r="Y3" s="14">
        <f>$P3/SUMIF(Wolf2021FFProjections!$A$2:$A$353,$A3,Wolf2021FFProjections!$P$2:$P$353)</f>
        <v>0</v>
      </c>
      <c r="Z3" s="14">
        <f>$S3/SUMIF(Wolf2021FFProjections!$A$2:$A$353,$A3,Wolf2021FFProjections!$S$2:$S$353)</f>
        <v>0</v>
      </c>
    </row>
    <row r="4" spans="1:26" x14ac:dyDescent="0.3">
      <c r="A4" t="s">
        <v>207</v>
      </c>
      <c r="B4" t="s">
        <v>211</v>
      </c>
      <c r="C4" t="s">
        <v>16</v>
      </c>
      <c r="D4">
        <v>184.2</v>
      </c>
      <c r="E4">
        <v>184.2</v>
      </c>
      <c r="F4">
        <v>173.7</v>
      </c>
      <c r="G4">
        <v>163.19999999999999</v>
      </c>
      <c r="H4">
        <v>0</v>
      </c>
      <c r="I4">
        <v>0</v>
      </c>
      <c r="J4">
        <v>0</v>
      </c>
      <c r="K4">
        <v>0</v>
      </c>
      <c r="L4">
        <v>0</v>
      </c>
      <c r="M4">
        <v>221</v>
      </c>
      <c r="N4">
        <v>994</v>
      </c>
      <c r="O4">
        <v>7</v>
      </c>
      <c r="P4">
        <v>28</v>
      </c>
      <c r="Q4">
        <v>21</v>
      </c>
      <c r="R4">
        <v>0.74</v>
      </c>
      <c r="S4">
        <v>158</v>
      </c>
      <c r="T4">
        <v>1</v>
      </c>
      <c r="U4">
        <v>7.5</v>
      </c>
      <c r="V4">
        <v>4.5</v>
      </c>
      <c r="W4" s="14">
        <f>M4/SUMIF(Wolf2021FFProjections!$A$2:$A$353,$A4,Wolf2021FFProjections!$M$2:$M$353)</f>
        <v>0.43418467583497056</v>
      </c>
      <c r="X4" s="14">
        <f>$N4/SUMIF(Wolf2021FFProjections!$A$2:$A$353,$A4,Wolf2021FFProjections!$N$2:$N$353)</f>
        <v>0.45533669262482823</v>
      </c>
      <c r="Y4" s="14">
        <f>$P4/SUMIF(Wolf2021FFProjections!$A$2:$A$353,$A4,Wolf2021FFProjections!$P$2:$P$353)</f>
        <v>6.320541760722348E-2</v>
      </c>
      <c r="Z4" s="14">
        <f>$S4/SUMIF(Wolf2021FFProjections!$A$2:$A$353,$A4,Wolf2021FFProjections!$S$2:$S$353)</f>
        <v>4.8720320690718473E-2</v>
      </c>
    </row>
    <row r="5" spans="1:26" x14ac:dyDescent="0.3">
      <c r="A5" t="s">
        <v>207</v>
      </c>
      <c r="B5" t="s">
        <v>704</v>
      </c>
      <c r="C5" t="s">
        <v>16</v>
      </c>
      <c r="D5">
        <v>186.8</v>
      </c>
      <c r="E5">
        <v>186.8</v>
      </c>
      <c r="F5">
        <v>178.8</v>
      </c>
      <c r="G5">
        <v>170.8</v>
      </c>
      <c r="H5">
        <v>0</v>
      </c>
      <c r="I5">
        <v>0</v>
      </c>
      <c r="J5">
        <v>0</v>
      </c>
      <c r="K5">
        <v>0</v>
      </c>
      <c r="L5">
        <v>0</v>
      </c>
      <c r="M5">
        <v>226</v>
      </c>
      <c r="N5">
        <v>972</v>
      </c>
      <c r="O5">
        <v>9</v>
      </c>
      <c r="P5">
        <v>23</v>
      </c>
      <c r="Q5">
        <v>16</v>
      </c>
      <c r="R5">
        <v>0.7</v>
      </c>
      <c r="S5">
        <v>136</v>
      </c>
      <c r="T5">
        <v>1</v>
      </c>
      <c r="U5">
        <v>8.5</v>
      </c>
      <c r="V5">
        <v>4.3</v>
      </c>
      <c r="W5" s="14">
        <f>M5/SUMIF(Wolf2021FFProjections!$A$2:$A$353,$A5,Wolf2021FFProjections!$M$2:$M$353)</f>
        <v>0.44400785854616898</v>
      </c>
      <c r="X5" s="14">
        <f>$N5/SUMIF(Wolf2021FFProjections!$A$2:$A$353,$A5,Wolf2021FFProjections!$N$2:$N$353)</f>
        <v>0.4452588181401741</v>
      </c>
      <c r="Y5" s="14">
        <f>$P5/SUMIF(Wolf2021FFProjections!$A$2:$A$353,$A5,Wolf2021FFProjections!$P$2:$P$353)</f>
        <v>5.1918735891647853E-2</v>
      </c>
      <c r="Z5" s="14">
        <f>$S5/SUMIF(Wolf2021FFProjections!$A$2:$A$353,$A5,Wolf2021FFProjections!$S$2:$S$353)</f>
        <v>4.1936478569226027E-2</v>
      </c>
    </row>
    <row r="6" spans="1:26" x14ac:dyDescent="0.3">
      <c r="A6" t="s">
        <v>207</v>
      </c>
      <c r="B6" t="s">
        <v>210</v>
      </c>
      <c r="C6" t="s">
        <v>16</v>
      </c>
      <c r="D6">
        <v>10.4</v>
      </c>
      <c r="E6">
        <v>10.4</v>
      </c>
      <c r="F6">
        <v>7.4</v>
      </c>
      <c r="G6">
        <v>4.4000000000000004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9</v>
      </c>
      <c r="Q6">
        <v>6</v>
      </c>
      <c r="R6">
        <v>0.67</v>
      </c>
      <c r="S6">
        <v>44</v>
      </c>
      <c r="T6">
        <v>0</v>
      </c>
      <c r="U6">
        <v>7.3</v>
      </c>
      <c r="V6">
        <v>4</v>
      </c>
      <c r="W6" s="14">
        <f>M6/SUMIF(Wolf2021FFProjections!$A$2:$A$353,$A6,Wolf2021FFProjections!$M$2:$M$353)</f>
        <v>0</v>
      </c>
      <c r="X6" s="14">
        <f>$N6/SUMIF(Wolf2021FFProjections!$A$2:$A$353,$A6,Wolf2021FFProjections!$N$2:$N$353)</f>
        <v>0</v>
      </c>
      <c r="Y6" s="14">
        <f>$P6/SUMIF(Wolf2021FFProjections!$A$2:$A$353,$A6,Wolf2021FFProjections!$P$2:$P$353)</f>
        <v>2.0316027088036117E-2</v>
      </c>
      <c r="Z6" s="14">
        <f>$S6/SUMIF(Wolf2021FFProjections!$A$2:$A$353,$A6,Wolf2021FFProjections!$S$2:$S$353)</f>
        <v>1.3567684242984891E-2</v>
      </c>
    </row>
    <row r="7" spans="1:26" x14ac:dyDescent="0.3">
      <c r="A7" t="s">
        <v>207</v>
      </c>
      <c r="B7" t="s">
        <v>84</v>
      </c>
      <c r="C7" t="s">
        <v>18</v>
      </c>
      <c r="D7">
        <v>123.9</v>
      </c>
      <c r="E7">
        <v>123.9</v>
      </c>
      <c r="F7">
        <v>101.4</v>
      </c>
      <c r="G7">
        <v>78.900000000000006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69</v>
      </c>
      <c r="Q7">
        <v>45</v>
      </c>
      <c r="R7">
        <v>0.65</v>
      </c>
      <c r="S7">
        <v>549</v>
      </c>
      <c r="T7">
        <v>4</v>
      </c>
      <c r="U7">
        <v>12.2</v>
      </c>
      <c r="V7">
        <v>0</v>
      </c>
      <c r="W7" s="14">
        <f>M7/SUMIF(Wolf2021FFProjections!$A$2:$A$353,$A7,Wolf2021FFProjections!$M$2:$M$353)</f>
        <v>0</v>
      </c>
      <c r="X7" s="14">
        <f>$N7/SUMIF(Wolf2021FFProjections!$A$2:$A$353,$A7,Wolf2021FFProjections!$N$2:$N$353)</f>
        <v>0</v>
      </c>
      <c r="Y7" s="14">
        <f>$P7/SUMIF(Wolf2021FFProjections!$A$2:$A$353,$A7,Wolf2021FFProjections!$P$2:$P$353)</f>
        <v>0.15575620767494355</v>
      </c>
      <c r="Z7" s="14">
        <f>$S7/SUMIF(Wolf2021FFProjections!$A$2:$A$353,$A7,Wolf2021FFProjections!$S$2:$S$353)</f>
        <v>0.1692876965772433</v>
      </c>
    </row>
    <row r="8" spans="1:26" x14ac:dyDescent="0.3">
      <c r="A8" t="s">
        <v>207</v>
      </c>
      <c r="B8" t="s">
        <v>213</v>
      </c>
      <c r="C8" t="s">
        <v>18</v>
      </c>
      <c r="D8">
        <v>28.2</v>
      </c>
      <c r="E8">
        <v>28.2</v>
      </c>
      <c r="F8">
        <v>23.2</v>
      </c>
      <c r="G8">
        <v>18.2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14</v>
      </c>
      <c r="Q8">
        <v>10</v>
      </c>
      <c r="R8">
        <v>0.71</v>
      </c>
      <c r="S8">
        <v>122</v>
      </c>
      <c r="T8">
        <v>1</v>
      </c>
      <c r="U8">
        <v>12.2</v>
      </c>
      <c r="V8">
        <v>0</v>
      </c>
      <c r="W8" s="14">
        <f>M8/SUMIF(Wolf2021FFProjections!$A$2:$A$353,$A8,Wolf2021FFProjections!$M$2:$M$353)</f>
        <v>0</v>
      </c>
      <c r="X8" s="14">
        <f>$N8/SUMIF(Wolf2021FFProjections!$A$2:$A$353,$A8,Wolf2021FFProjections!$N$2:$N$353)</f>
        <v>0</v>
      </c>
      <c r="Y8" s="14">
        <f>$P8/SUMIF(Wolf2021FFProjections!$A$2:$A$353,$A8,Wolf2021FFProjections!$P$2:$P$353)</f>
        <v>3.160270880361174E-2</v>
      </c>
      <c r="Z8" s="14">
        <f>$S8/SUMIF(Wolf2021FFProjections!$A$2:$A$353,$A8,Wolf2021FFProjections!$S$2:$S$353)</f>
        <v>3.7619488128276285E-2</v>
      </c>
    </row>
    <row r="9" spans="1:26" x14ac:dyDescent="0.3">
      <c r="A9" t="s">
        <v>207</v>
      </c>
      <c r="B9" t="s">
        <v>437</v>
      </c>
      <c r="C9" t="s">
        <v>20</v>
      </c>
      <c r="D9">
        <v>206.3</v>
      </c>
      <c r="E9">
        <v>206.3</v>
      </c>
      <c r="F9">
        <v>174.3</v>
      </c>
      <c r="G9">
        <v>142.30000000000001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115</v>
      </c>
      <c r="Q9">
        <v>64</v>
      </c>
      <c r="R9">
        <v>0.56000000000000005</v>
      </c>
      <c r="S9">
        <v>883</v>
      </c>
      <c r="T9">
        <v>9</v>
      </c>
      <c r="U9">
        <v>13.8</v>
      </c>
      <c r="V9">
        <v>0</v>
      </c>
      <c r="W9" s="14">
        <f>M9/SUMIF(Wolf2021FFProjections!$A$2:$A$353,$A9,Wolf2021FFProjections!$M$2:$M$353)</f>
        <v>0</v>
      </c>
      <c r="X9" s="14">
        <f>$N9/SUMIF(Wolf2021FFProjections!$A$2:$A$353,$A9,Wolf2021FFProjections!$N$2:$N$353)</f>
        <v>0</v>
      </c>
      <c r="Y9" s="14">
        <f>$P9/SUMIF(Wolf2021FFProjections!$A$2:$A$353,$A9,Wolf2021FFProjections!$P$2:$P$353)</f>
        <v>0.2595936794582393</v>
      </c>
      <c r="Z9" s="14">
        <f>$S9/SUMIF(Wolf2021FFProjections!$A$2:$A$353,$A9,Wolf2021FFProjections!$S$2:$S$353)</f>
        <v>0.27227875423990133</v>
      </c>
    </row>
    <row r="10" spans="1:26" x14ac:dyDescent="0.3">
      <c r="A10" t="s">
        <v>207</v>
      </c>
      <c r="B10" t="s">
        <v>214</v>
      </c>
      <c r="C10" t="s">
        <v>20</v>
      </c>
      <c r="D10">
        <v>165</v>
      </c>
      <c r="E10">
        <v>165</v>
      </c>
      <c r="F10">
        <v>133</v>
      </c>
      <c r="G10">
        <v>101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106</v>
      </c>
      <c r="Q10">
        <v>64</v>
      </c>
      <c r="R10">
        <v>0.6</v>
      </c>
      <c r="S10">
        <v>710</v>
      </c>
      <c r="T10">
        <v>5</v>
      </c>
      <c r="U10">
        <v>11.1</v>
      </c>
      <c r="V10">
        <v>0</v>
      </c>
      <c r="W10" s="14">
        <f>M10/SUMIF(Wolf2021FFProjections!$A$2:$A$353,$A10,Wolf2021FFProjections!$M$2:$M$353)</f>
        <v>0</v>
      </c>
      <c r="X10" s="14">
        <f>$N10/SUMIF(Wolf2021FFProjections!$A$2:$A$353,$A10,Wolf2021FFProjections!$N$2:$N$353)</f>
        <v>0</v>
      </c>
      <c r="Y10" s="14">
        <f>$P10/SUMIF(Wolf2021FFProjections!$A$2:$A$353,$A10,Wolf2021FFProjections!$P$2:$P$353)</f>
        <v>0.23927765237020315</v>
      </c>
      <c r="Z10" s="14">
        <f>$S10/SUMIF(Wolf2021FFProjections!$A$2:$A$353,$A10,Wolf2021FFProjections!$S$2:$S$353)</f>
        <v>0.21893308664816527</v>
      </c>
    </row>
    <row r="11" spans="1:26" x14ac:dyDescent="0.3">
      <c r="A11" t="s">
        <v>207</v>
      </c>
      <c r="B11" t="s">
        <v>438</v>
      </c>
      <c r="C11" t="s">
        <v>20</v>
      </c>
      <c r="D11">
        <v>83.1</v>
      </c>
      <c r="E11">
        <v>83.1</v>
      </c>
      <c r="F11">
        <v>68.099999999999994</v>
      </c>
      <c r="G11">
        <v>53.1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51</v>
      </c>
      <c r="Q11">
        <v>30</v>
      </c>
      <c r="R11">
        <v>0.57999999999999996</v>
      </c>
      <c r="S11">
        <v>411</v>
      </c>
      <c r="T11">
        <v>2</v>
      </c>
      <c r="U11">
        <v>13.7</v>
      </c>
      <c r="V11">
        <v>0</v>
      </c>
      <c r="W11" s="14">
        <f>M11/SUMIF(Wolf2021FFProjections!$A$2:$A$353,$A11,Wolf2021FFProjections!$M$2:$M$353)</f>
        <v>0</v>
      </c>
      <c r="X11" s="14">
        <f>$N11/SUMIF(Wolf2021FFProjections!$A$2:$A$353,$A11,Wolf2021FFProjections!$N$2:$N$353)</f>
        <v>0</v>
      </c>
      <c r="Y11" s="14">
        <f>$P11/SUMIF(Wolf2021FFProjections!$A$2:$A$353,$A11,Wolf2021FFProjections!$P$2:$P$353)</f>
        <v>0.11512415349887133</v>
      </c>
      <c r="Z11" s="14">
        <f>$S11/SUMIF(Wolf2021FFProjections!$A$2:$A$353,$A11,Wolf2021FFProjections!$S$2:$S$353)</f>
        <v>0.12673450508788159</v>
      </c>
    </row>
    <row r="12" spans="1:26" x14ac:dyDescent="0.3">
      <c r="A12" t="s">
        <v>207</v>
      </c>
      <c r="B12" t="s">
        <v>215</v>
      </c>
      <c r="C12" t="s">
        <v>20</v>
      </c>
      <c r="D12">
        <v>45</v>
      </c>
      <c r="E12">
        <v>45</v>
      </c>
      <c r="F12">
        <v>37</v>
      </c>
      <c r="G12">
        <v>29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28</v>
      </c>
      <c r="Q12">
        <v>16</v>
      </c>
      <c r="R12">
        <v>0.56999999999999995</v>
      </c>
      <c r="S12">
        <v>230</v>
      </c>
      <c r="T12">
        <v>1</v>
      </c>
      <c r="U12">
        <v>14.4</v>
      </c>
      <c r="V12">
        <v>0</v>
      </c>
      <c r="W12" s="14">
        <f>M12/SUMIF(Wolf2021FFProjections!$A$2:$A$353,$A12,Wolf2021FFProjections!$M$2:$M$353)</f>
        <v>0</v>
      </c>
      <c r="X12" s="14">
        <f>$N12/SUMIF(Wolf2021FFProjections!$A$2:$A$353,$A12,Wolf2021FFProjections!$N$2:$N$353)</f>
        <v>0</v>
      </c>
      <c r="Y12" s="14">
        <f>$P12/SUMIF(Wolf2021FFProjections!$A$2:$A$353,$A12,Wolf2021FFProjections!$P$2:$P$353)</f>
        <v>6.320541760722348E-2</v>
      </c>
      <c r="Z12" s="14">
        <f>$S12/SUMIF(Wolf2021FFProjections!$A$2:$A$353,$A12,Wolf2021FFProjections!$S$2:$S$353)</f>
        <v>7.0921985815602842E-2</v>
      </c>
    </row>
    <row r="13" spans="1:26" x14ac:dyDescent="0.3">
      <c r="A13" t="s">
        <v>11</v>
      </c>
      <c r="B13" t="s">
        <v>12</v>
      </c>
      <c r="C13" t="s">
        <v>13</v>
      </c>
      <c r="D13">
        <v>413.7</v>
      </c>
      <c r="E13">
        <v>483.7</v>
      </c>
      <c r="F13">
        <v>413.7</v>
      </c>
      <c r="G13">
        <v>413.7</v>
      </c>
      <c r="H13">
        <v>589</v>
      </c>
      <c r="I13">
        <v>389</v>
      </c>
      <c r="J13">
        <v>4516</v>
      </c>
      <c r="K13">
        <v>35</v>
      </c>
      <c r="L13">
        <v>14</v>
      </c>
      <c r="M13">
        <v>82</v>
      </c>
      <c r="N13">
        <v>459</v>
      </c>
      <c r="O13">
        <v>5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5.6</v>
      </c>
      <c r="W13" s="14">
        <f>M13/SUMIF(Wolf2021FFProjections!$A$2:$A$353,$A13,Wolf2021FFProjections!$M$2:$M$353)</f>
        <v>0.16872427983539096</v>
      </c>
      <c r="X13" s="14">
        <f>$N13/SUMIF(Wolf2021FFProjections!$A$2:$A$353,$A13,Wolf2021FFProjections!$N$2:$N$353)</f>
        <v>0.22035525684109458</v>
      </c>
      <c r="Y13" s="14">
        <f>$P13/SUMIF(Wolf2021FFProjections!$A$2:$A$353,$A13,Wolf2021FFProjections!$P$2:$P$353)</f>
        <v>0</v>
      </c>
      <c r="Z13" s="14">
        <f>$S13/SUMIF(Wolf2021FFProjections!$A$2:$A$353,$A13,Wolf2021FFProjections!$S$2:$S$353)</f>
        <v>0</v>
      </c>
    </row>
    <row r="14" spans="1:26" x14ac:dyDescent="0.3">
      <c r="A14" t="s">
        <v>11</v>
      </c>
      <c r="B14" t="s">
        <v>14</v>
      </c>
      <c r="C14" t="s">
        <v>13</v>
      </c>
      <c r="D14">
        <v>9.1999999999999993</v>
      </c>
      <c r="E14">
        <v>11.2</v>
      </c>
      <c r="F14">
        <v>9.1999999999999993</v>
      </c>
      <c r="G14">
        <v>9.1999999999999993</v>
      </c>
      <c r="H14">
        <v>31</v>
      </c>
      <c r="I14">
        <v>9</v>
      </c>
      <c r="J14">
        <v>104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14">
        <f>M14/SUMIF(Wolf2021FFProjections!$A$2:$A$353,$A14,Wolf2021FFProjections!$M$2:$M$353)</f>
        <v>0</v>
      </c>
      <c r="X14" s="14">
        <f>$N14/SUMIF(Wolf2021FFProjections!$A$2:$A$353,$A14,Wolf2021FFProjections!$N$2:$N$353)</f>
        <v>0</v>
      </c>
      <c r="Y14" s="14">
        <f>$P14/SUMIF(Wolf2021FFProjections!$A$2:$A$353,$A14,Wolf2021FFProjections!$P$2:$P$353)</f>
        <v>0</v>
      </c>
      <c r="Z14" s="14">
        <f>$S14/SUMIF(Wolf2021FFProjections!$A$2:$A$353,$A14,Wolf2021FFProjections!$S$2:$S$353)</f>
        <v>0</v>
      </c>
    </row>
    <row r="15" spans="1:26" x14ac:dyDescent="0.3">
      <c r="A15" t="s">
        <v>11</v>
      </c>
      <c r="B15" t="s">
        <v>17</v>
      </c>
      <c r="C15" t="s">
        <v>16</v>
      </c>
      <c r="D15">
        <v>251.8</v>
      </c>
      <c r="E15">
        <v>251.8</v>
      </c>
      <c r="F15">
        <v>230.3</v>
      </c>
      <c r="G15">
        <v>208.8</v>
      </c>
      <c r="H15">
        <v>0</v>
      </c>
      <c r="I15">
        <v>0</v>
      </c>
      <c r="J15">
        <v>0</v>
      </c>
      <c r="K15">
        <v>0</v>
      </c>
      <c r="L15">
        <v>0</v>
      </c>
      <c r="M15">
        <v>221</v>
      </c>
      <c r="N15">
        <v>840</v>
      </c>
      <c r="O15">
        <v>10</v>
      </c>
      <c r="P15">
        <v>56</v>
      </c>
      <c r="Q15">
        <v>43</v>
      </c>
      <c r="R15">
        <v>0.76</v>
      </c>
      <c r="S15">
        <v>408</v>
      </c>
      <c r="T15">
        <v>4</v>
      </c>
      <c r="U15">
        <v>9.5</v>
      </c>
      <c r="V15">
        <v>3.8</v>
      </c>
      <c r="W15" s="14">
        <f>M15/SUMIF(Wolf2021FFProjections!$A$2:$A$353,$A15,Wolf2021FFProjections!$M$2:$M$353)</f>
        <v>0.45473251028806583</v>
      </c>
      <c r="X15" s="14">
        <f>$N15/SUMIF(Wolf2021FFProjections!$A$2:$A$353,$A15,Wolf2021FFProjections!$N$2:$N$353)</f>
        <v>0.40326452232357179</v>
      </c>
      <c r="Y15" s="14">
        <f>$P15/SUMIF(Wolf2021FFProjections!$A$2:$A$353,$A15,Wolf2021FFProjections!$P$2:$P$353)</f>
        <v>9.3959731543624164E-2</v>
      </c>
      <c r="Z15" s="14">
        <f>$S15/SUMIF(Wolf2021FFProjections!$A$2:$A$353,$A15,Wolf2021FFProjections!$S$2:$S$353)</f>
        <v>9.172661870503597E-2</v>
      </c>
    </row>
    <row r="16" spans="1:26" x14ac:dyDescent="0.3">
      <c r="A16" t="s">
        <v>11</v>
      </c>
      <c r="B16" t="s">
        <v>364</v>
      </c>
      <c r="C16" t="s">
        <v>16</v>
      </c>
      <c r="D16">
        <v>99.4</v>
      </c>
      <c r="E16">
        <v>99.4</v>
      </c>
      <c r="F16">
        <v>88.9</v>
      </c>
      <c r="G16">
        <v>78.400000000000006</v>
      </c>
      <c r="H16">
        <v>0</v>
      </c>
      <c r="I16">
        <v>0</v>
      </c>
      <c r="J16">
        <v>0</v>
      </c>
      <c r="K16">
        <v>0</v>
      </c>
      <c r="L16">
        <v>0</v>
      </c>
      <c r="M16">
        <v>96</v>
      </c>
      <c r="N16">
        <v>374</v>
      </c>
      <c r="O16">
        <v>3</v>
      </c>
      <c r="P16">
        <v>31</v>
      </c>
      <c r="Q16">
        <v>21</v>
      </c>
      <c r="R16">
        <v>0.67</v>
      </c>
      <c r="S16">
        <v>170</v>
      </c>
      <c r="T16">
        <v>1</v>
      </c>
      <c r="U16">
        <v>8.1</v>
      </c>
      <c r="V16">
        <v>3.9</v>
      </c>
      <c r="W16" s="14">
        <f>M16/SUMIF(Wolf2021FFProjections!$A$2:$A$353,$A16,Wolf2021FFProjections!$M$2:$M$353)</f>
        <v>0.19753086419753085</v>
      </c>
      <c r="X16" s="14">
        <f>$N16/SUMIF(Wolf2021FFProjections!$A$2:$A$353,$A16,Wolf2021FFProjections!$N$2:$N$353)</f>
        <v>0.17954872779644743</v>
      </c>
      <c r="Y16" s="14">
        <f>$P16/SUMIF(Wolf2021FFProjections!$A$2:$A$353,$A16,Wolf2021FFProjections!$P$2:$P$353)</f>
        <v>5.2013422818791948E-2</v>
      </c>
      <c r="Z16" s="14">
        <f>$S16/SUMIF(Wolf2021FFProjections!$A$2:$A$353,$A16,Wolf2021FFProjections!$S$2:$S$353)</f>
        <v>3.8219424460431653E-2</v>
      </c>
    </row>
    <row r="17" spans="1:26" x14ac:dyDescent="0.3">
      <c r="A17" t="s">
        <v>11</v>
      </c>
      <c r="B17" t="s">
        <v>134</v>
      </c>
      <c r="C17" t="s">
        <v>16</v>
      </c>
      <c r="D17">
        <v>63.9</v>
      </c>
      <c r="E17">
        <v>63.9</v>
      </c>
      <c r="F17">
        <v>57.4</v>
      </c>
      <c r="G17">
        <v>50.9</v>
      </c>
      <c r="H17">
        <v>0</v>
      </c>
      <c r="I17">
        <v>0</v>
      </c>
      <c r="J17">
        <v>0</v>
      </c>
      <c r="K17">
        <v>0</v>
      </c>
      <c r="L17">
        <v>0</v>
      </c>
      <c r="M17">
        <v>58</v>
      </c>
      <c r="N17">
        <v>215</v>
      </c>
      <c r="O17">
        <v>3</v>
      </c>
      <c r="P17">
        <v>19</v>
      </c>
      <c r="Q17">
        <v>13</v>
      </c>
      <c r="R17">
        <v>0.67</v>
      </c>
      <c r="S17">
        <v>114</v>
      </c>
      <c r="T17">
        <v>0</v>
      </c>
      <c r="U17">
        <v>8.8000000000000007</v>
      </c>
      <c r="V17">
        <v>3.7</v>
      </c>
      <c r="W17" s="14">
        <f>M17/SUMIF(Wolf2021FFProjections!$A$2:$A$353,$A17,Wolf2021FFProjections!$M$2:$M$353)</f>
        <v>0.11934156378600823</v>
      </c>
      <c r="X17" s="14">
        <f>$N17/SUMIF(Wolf2021FFProjections!$A$2:$A$353,$A17,Wolf2021FFProjections!$N$2:$N$353)</f>
        <v>0.10321651464234277</v>
      </c>
      <c r="Y17" s="14">
        <f>$P17/SUMIF(Wolf2021FFProjections!$A$2:$A$353,$A17,Wolf2021FFProjections!$P$2:$P$353)</f>
        <v>3.1879194630872486E-2</v>
      </c>
      <c r="Z17" s="14">
        <f>$S17/SUMIF(Wolf2021FFProjections!$A$2:$A$353,$A17,Wolf2021FFProjections!$S$2:$S$353)</f>
        <v>2.5629496402877698E-2</v>
      </c>
    </row>
    <row r="18" spans="1:26" x14ac:dyDescent="0.3">
      <c r="A18" t="s">
        <v>11</v>
      </c>
      <c r="B18" t="s">
        <v>198</v>
      </c>
      <c r="C18" t="s">
        <v>18</v>
      </c>
      <c r="D18">
        <v>159.9</v>
      </c>
      <c r="E18">
        <v>159.9</v>
      </c>
      <c r="F18">
        <v>129.4</v>
      </c>
      <c r="G18">
        <v>98.9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99</v>
      </c>
      <c r="Q18">
        <v>61</v>
      </c>
      <c r="R18">
        <v>0.62</v>
      </c>
      <c r="S18">
        <v>689</v>
      </c>
      <c r="T18">
        <v>5</v>
      </c>
      <c r="U18">
        <v>11.3</v>
      </c>
      <c r="V18">
        <v>0</v>
      </c>
      <c r="W18" s="14">
        <f>M18/SUMIF(Wolf2021FFProjections!$A$2:$A$353,$A18,Wolf2021FFProjections!$M$2:$M$353)</f>
        <v>0</v>
      </c>
      <c r="X18" s="14">
        <f>$N18/SUMIF(Wolf2021FFProjections!$A$2:$A$353,$A18,Wolf2021FFProjections!$N$2:$N$353)</f>
        <v>0</v>
      </c>
      <c r="Y18" s="14">
        <f>$P18/SUMIF(Wolf2021FFProjections!$A$2:$A$353,$A18,Wolf2021FFProjections!$P$2:$P$353)</f>
        <v>0.16610738255033558</v>
      </c>
      <c r="Z18" s="14">
        <f>$S18/SUMIF(Wolf2021FFProjections!$A$2:$A$353,$A18,Wolf2021FFProjections!$S$2:$S$353)</f>
        <v>0.15490107913669066</v>
      </c>
    </row>
    <row r="19" spans="1:26" x14ac:dyDescent="0.3">
      <c r="A19" t="s">
        <v>11</v>
      </c>
      <c r="B19" t="s">
        <v>365</v>
      </c>
      <c r="C19" t="s">
        <v>18</v>
      </c>
      <c r="D19">
        <v>62</v>
      </c>
      <c r="E19">
        <v>62</v>
      </c>
      <c r="F19">
        <v>51.5</v>
      </c>
      <c r="G19">
        <v>41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37</v>
      </c>
      <c r="Q19">
        <v>21</v>
      </c>
      <c r="R19">
        <v>0.56000000000000005</v>
      </c>
      <c r="S19">
        <v>290</v>
      </c>
      <c r="T19">
        <v>2</v>
      </c>
      <c r="U19">
        <v>13.8</v>
      </c>
      <c r="V19">
        <v>0</v>
      </c>
      <c r="W19" s="14">
        <f>M19/SUMIF(Wolf2021FFProjections!$A$2:$A$353,$A19,Wolf2021FFProjections!$M$2:$M$353)</f>
        <v>0</v>
      </c>
      <c r="X19" s="14">
        <f>$N19/SUMIF(Wolf2021FFProjections!$A$2:$A$353,$A19,Wolf2021FFProjections!$N$2:$N$353)</f>
        <v>0</v>
      </c>
      <c r="Y19" s="14">
        <f>$P19/SUMIF(Wolf2021FFProjections!$A$2:$A$353,$A19,Wolf2021FFProjections!$P$2:$P$353)</f>
        <v>6.2080536912751678E-2</v>
      </c>
      <c r="Z19" s="14">
        <f>$S19/SUMIF(Wolf2021FFProjections!$A$2:$A$353,$A19,Wolf2021FFProjections!$S$2:$S$353)</f>
        <v>6.5197841726618702E-2</v>
      </c>
    </row>
    <row r="20" spans="1:26" x14ac:dyDescent="0.3">
      <c r="A20" t="s">
        <v>11</v>
      </c>
      <c r="B20" t="s">
        <v>19</v>
      </c>
      <c r="C20" t="s">
        <v>20</v>
      </c>
      <c r="D20">
        <v>183</v>
      </c>
      <c r="E20">
        <v>183</v>
      </c>
      <c r="F20">
        <v>153</v>
      </c>
      <c r="G20">
        <v>123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93</v>
      </c>
      <c r="Q20">
        <v>60</v>
      </c>
      <c r="R20">
        <v>0.65</v>
      </c>
      <c r="S20">
        <v>750</v>
      </c>
      <c r="T20">
        <v>8</v>
      </c>
      <c r="U20">
        <v>12.5</v>
      </c>
      <c r="V20">
        <v>10</v>
      </c>
      <c r="W20" s="14">
        <f>M20/SUMIF(Wolf2021FFProjections!$A$2:$A$353,$A20,Wolf2021FFProjections!$M$2:$M$353)</f>
        <v>0</v>
      </c>
      <c r="X20" s="14">
        <f>$N20/SUMIF(Wolf2021FFProjections!$A$2:$A$353,$A20,Wolf2021FFProjections!$N$2:$N$353)</f>
        <v>0</v>
      </c>
      <c r="Y20" s="14">
        <f>$P20/SUMIF(Wolf2021FFProjections!$A$2:$A$353,$A20,Wolf2021FFProjections!$P$2:$P$353)</f>
        <v>0.15604026845637584</v>
      </c>
      <c r="Z20" s="14">
        <f>$S20/SUMIF(Wolf2021FFProjections!$A$2:$A$353,$A20,Wolf2021FFProjections!$S$2:$S$353)</f>
        <v>0.16861510791366907</v>
      </c>
    </row>
    <row r="21" spans="1:26" x14ac:dyDescent="0.3">
      <c r="A21" t="s">
        <v>11</v>
      </c>
      <c r="B21" t="s">
        <v>32</v>
      </c>
      <c r="C21" t="s">
        <v>20</v>
      </c>
      <c r="D21">
        <v>213.8</v>
      </c>
      <c r="E21">
        <v>213.8</v>
      </c>
      <c r="F21">
        <v>177.3</v>
      </c>
      <c r="G21">
        <v>140.80000000000001</v>
      </c>
      <c r="H21">
        <v>0</v>
      </c>
      <c r="I21">
        <v>0</v>
      </c>
      <c r="J21">
        <v>0</v>
      </c>
      <c r="K21">
        <v>0</v>
      </c>
      <c r="L21">
        <v>0</v>
      </c>
      <c r="M21">
        <v>5</v>
      </c>
      <c r="N21">
        <v>39</v>
      </c>
      <c r="O21">
        <v>0</v>
      </c>
      <c r="P21">
        <v>112</v>
      </c>
      <c r="Q21">
        <v>73</v>
      </c>
      <c r="R21">
        <v>0.65</v>
      </c>
      <c r="S21">
        <v>949</v>
      </c>
      <c r="T21">
        <v>7</v>
      </c>
      <c r="U21">
        <v>13</v>
      </c>
      <c r="V21">
        <v>7.8</v>
      </c>
      <c r="W21" s="14">
        <f>M21/SUMIF(Wolf2021FFProjections!$A$2:$A$353,$A21,Wolf2021FFProjections!$M$2:$M$353)</f>
        <v>1.0288065843621399E-2</v>
      </c>
      <c r="X21" s="14">
        <f>$N21/SUMIF(Wolf2021FFProjections!$A$2:$A$353,$A21,Wolf2021FFProjections!$N$2:$N$353)</f>
        <v>1.8722995679308688E-2</v>
      </c>
      <c r="Y21" s="14">
        <f>$P21/SUMIF(Wolf2021FFProjections!$A$2:$A$353,$A21,Wolf2021FFProjections!$P$2:$P$353)</f>
        <v>0.18791946308724833</v>
      </c>
      <c r="Z21" s="14">
        <f>$S21/SUMIF(Wolf2021FFProjections!$A$2:$A$353,$A21,Wolf2021FFProjections!$S$2:$S$353)</f>
        <v>0.2133543165467626</v>
      </c>
    </row>
    <row r="22" spans="1:26" x14ac:dyDescent="0.3">
      <c r="A22" t="s">
        <v>11</v>
      </c>
      <c r="B22" t="s">
        <v>22</v>
      </c>
      <c r="C22" t="s">
        <v>20</v>
      </c>
      <c r="D22">
        <v>174.6</v>
      </c>
      <c r="E22">
        <v>174.6</v>
      </c>
      <c r="F22">
        <v>144.6</v>
      </c>
      <c r="G22">
        <v>114.6</v>
      </c>
      <c r="H22">
        <v>0</v>
      </c>
      <c r="I22">
        <v>0</v>
      </c>
      <c r="J22">
        <v>0</v>
      </c>
      <c r="K22">
        <v>0</v>
      </c>
      <c r="L22">
        <v>0</v>
      </c>
      <c r="M22">
        <v>24</v>
      </c>
      <c r="N22">
        <v>156</v>
      </c>
      <c r="O22">
        <v>1</v>
      </c>
      <c r="P22">
        <v>87</v>
      </c>
      <c r="Q22">
        <v>60</v>
      </c>
      <c r="R22">
        <v>0.69</v>
      </c>
      <c r="S22">
        <v>630</v>
      </c>
      <c r="T22">
        <v>5</v>
      </c>
      <c r="U22">
        <v>10.5</v>
      </c>
      <c r="V22">
        <v>6.5</v>
      </c>
      <c r="W22" s="14">
        <f>M22/SUMIF(Wolf2021FFProjections!$A$2:$A$353,$A22,Wolf2021FFProjections!$M$2:$M$353)</f>
        <v>4.9382716049382713E-2</v>
      </c>
      <c r="X22" s="14">
        <f>$N22/SUMIF(Wolf2021FFProjections!$A$2:$A$353,$A22,Wolf2021FFProjections!$N$2:$N$353)</f>
        <v>7.4891982717234754E-2</v>
      </c>
      <c r="Y22" s="14">
        <f>$P22/SUMIF(Wolf2021FFProjections!$A$2:$A$353,$A22,Wolf2021FFProjections!$P$2:$P$353)</f>
        <v>0.14597315436241612</v>
      </c>
      <c r="Z22" s="14">
        <f>$S22/SUMIF(Wolf2021FFProjections!$A$2:$A$353,$A22,Wolf2021FFProjections!$S$2:$S$353)</f>
        <v>0.14163669064748202</v>
      </c>
    </row>
    <row r="23" spans="1:26" x14ac:dyDescent="0.3">
      <c r="A23" t="s">
        <v>11</v>
      </c>
      <c r="B23" t="s">
        <v>366</v>
      </c>
      <c r="C23" t="s">
        <v>20</v>
      </c>
      <c r="D23">
        <v>94.8</v>
      </c>
      <c r="E23">
        <v>94.8</v>
      </c>
      <c r="F23">
        <v>78.8</v>
      </c>
      <c r="G23">
        <v>62.8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62</v>
      </c>
      <c r="Q23">
        <v>32</v>
      </c>
      <c r="R23">
        <v>0.52</v>
      </c>
      <c r="S23">
        <v>448</v>
      </c>
      <c r="T23">
        <v>3</v>
      </c>
      <c r="U23">
        <v>14</v>
      </c>
      <c r="V23">
        <v>10</v>
      </c>
      <c r="W23" s="14">
        <f>M23/SUMIF(Wolf2021FFProjections!$A$2:$A$353,$A23,Wolf2021FFProjections!$M$2:$M$353)</f>
        <v>0</v>
      </c>
      <c r="X23" s="14">
        <f>$N23/SUMIF(Wolf2021FFProjections!$A$2:$A$353,$A23,Wolf2021FFProjections!$N$2:$N$353)</f>
        <v>0</v>
      </c>
      <c r="Y23" s="14">
        <f>$P23/SUMIF(Wolf2021FFProjections!$A$2:$A$353,$A23,Wolf2021FFProjections!$P$2:$P$353)</f>
        <v>0.1040268456375839</v>
      </c>
      <c r="Z23" s="14">
        <f>$S23/SUMIF(Wolf2021FFProjections!$A$2:$A$353,$A23,Wolf2021FFProjections!$S$2:$S$353)</f>
        <v>0.10071942446043165</v>
      </c>
    </row>
    <row r="24" spans="1:26" x14ac:dyDescent="0.3">
      <c r="A24" t="s">
        <v>23</v>
      </c>
      <c r="B24" t="s">
        <v>687</v>
      </c>
      <c r="C24" t="s">
        <v>13</v>
      </c>
      <c r="D24">
        <v>278.10000000000002</v>
      </c>
      <c r="E24">
        <v>326.10000000000002</v>
      </c>
      <c r="F24">
        <v>278.10000000000002</v>
      </c>
      <c r="G24">
        <v>278.10000000000002</v>
      </c>
      <c r="H24">
        <v>526</v>
      </c>
      <c r="I24">
        <v>326</v>
      </c>
      <c r="J24">
        <v>3710</v>
      </c>
      <c r="K24">
        <v>24</v>
      </c>
      <c r="L24">
        <v>11</v>
      </c>
      <c r="M24">
        <v>36</v>
      </c>
      <c r="N24">
        <v>126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3.5</v>
      </c>
      <c r="W24" s="14">
        <f>M24/SUMIF(Wolf2021FFProjections!$A$2:$A$353,$A24,Wolf2021FFProjections!$M$2:$M$353)</f>
        <v>7.9120879120879117E-2</v>
      </c>
      <c r="X24" s="14">
        <f>$N24/SUMIF(Wolf2021FFProjections!$A$2:$A$353,$A24,Wolf2021FFProjections!$N$2:$N$353)</f>
        <v>6.7961165048543687E-2</v>
      </c>
      <c r="Y24" s="14">
        <f>$P24/SUMIF(Wolf2021FFProjections!$A$2:$A$353,$A24,Wolf2021FFProjections!$P$2:$P$353)</f>
        <v>0</v>
      </c>
      <c r="Z24" s="14">
        <f>$S24/SUMIF(Wolf2021FFProjections!$A$2:$A$353,$A24,Wolf2021FFProjections!$S$2:$S$353)</f>
        <v>0</v>
      </c>
    </row>
    <row r="25" spans="1:26" x14ac:dyDescent="0.3">
      <c r="A25" t="s">
        <v>23</v>
      </c>
      <c r="B25" t="s">
        <v>457</v>
      </c>
      <c r="C25" t="s">
        <v>13</v>
      </c>
      <c r="D25">
        <v>42.35</v>
      </c>
      <c r="E25">
        <v>48.35</v>
      </c>
      <c r="F25">
        <v>42.35</v>
      </c>
      <c r="G25">
        <v>42.35</v>
      </c>
      <c r="H25">
        <v>58</v>
      </c>
      <c r="I25">
        <v>34</v>
      </c>
      <c r="J25">
        <v>387</v>
      </c>
      <c r="K25">
        <v>3</v>
      </c>
      <c r="L25">
        <v>0</v>
      </c>
      <c r="M25">
        <v>9</v>
      </c>
      <c r="N25">
        <v>50</v>
      </c>
      <c r="O25">
        <v>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5.5</v>
      </c>
      <c r="W25" s="14">
        <f>M25/SUMIF(Wolf2021FFProjections!$A$2:$A$353,$A25,Wolf2021FFProjections!$M$2:$M$353)</f>
        <v>1.9780219780219779E-2</v>
      </c>
      <c r="X25" s="14">
        <f>$N25/SUMIF(Wolf2021FFProjections!$A$2:$A$353,$A25,Wolf2021FFProjections!$N$2:$N$353)</f>
        <v>2.696871628910464E-2</v>
      </c>
      <c r="Y25" s="14">
        <f>$P25/SUMIF(Wolf2021FFProjections!$A$2:$A$353,$A25,Wolf2021FFProjections!$P$2:$P$353)</f>
        <v>0</v>
      </c>
      <c r="Z25" s="14">
        <f>$S25/SUMIF(Wolf2021FFProjections!$A$2:$A$353,$A25,Wolf2021FFProjections!$S$2:$S$353)</f>
        <v>0</v>
      </c>
    </row>
    <row r="26" spans="1:26" x14ac:dyDescent="0.3">
      <c r="A26" t="s">
        <v>23</v>
      </c>
      <c r="B26" t="s">
        <v>24</v>
      </c>
      <c r="C26" t="s">
        <v>16</v>
      </c>
      <c r="D26">
        <v>343.5</v>
      </c>
      <c r="E26">
        <v>343.5</v>
      </c>
      <c r="F26">
        <v>303</v>
      </c>
      <c r="G26">
        <v>262.5</v>
      </c>
      <c r="H26">
        <v>0</v>
      </c>
      <c r="I26">
        <v>0</v>
      </c>
      <c r="J26">
        <v>0</v>
      </c>
      <c r="K26">
        <v>0</v>
      </c>
      <c r="L26">
        <v>0</v>
      </c>
      <c r="M26">
        <v>273</v>
      </c>
      <c r="N26">
        <v>1092</v>
      </c>
      <c r="O26">
        <v>8</v>
      </c>
      <c r="P26">
        <v>93</v>
      </c>
      <c r="Q26">
        <v>81</v>
      </c>
      <c r="R26">
        <v>0.87</v>
      </c>
      <c r="S26">
        <v>753</v>
      </c>
      <c r="T26">
        <v>5</v>
      </c>
      <c r="U26">
        <v>9.3000000000000007</v>
      </c>
      <c r="V26">
        <v>4</v>
      </c>
      <c r="W26" s="14">
        <f>M26/SUMIF(Wolf2021FFProjections!$A$2:$A$353,$A26,Wolf2021FFProjections!$M$2:$M$353)</f>
        <v>0.6</v>
      </c>
      <c r="X26" s="14">
        <f>$N26/SUMIF(Wolf2021FFProjections!$A$2:$A$353,$A26,Wolf2021FFProjections!$N$2:$N$353)</f>
        <v>0.5889967637540453</v>
      </c>
      <c r="Y26" s="14">
        <f>$P26/SUMIF(Wolf2021FFProjections!$A$2:$A$353,$A26,Wolf2021FFProjections!$P$2:$P$353)</f>
        <v>0.16607142857142856</v>
      </c>
      <c r="Z26" s="14">
        <f>$S26/SUMIF(Wolf2021FFProjections!$A$2:$A$353,$A26,Wolf2021FFProjections!$S$2:$S$353)</f>
        <v>0.19019954533973227</v>
      </c>
    </row>
    <row r="27" spans="1:26" x14ac:dyDescent="0.3">
      <c r="A27" t="s">
        <v>23</v>
      </c>
      <c r="B27" t="s">
        <v>458</v>
      </c>
      <c r="C27" t="s">
        <v>16</v>
      </c>
      <c r="D27">
        <v>103.1</v>
      </c>
      <c r="E27">
        <v>103.1</v>
      </c>
      <c r="F27">
        <v>92.1</v>
      </c>
      <c r="G27">
        <v>81.099999999999994</v>
      </c>
      <c r="H27">
        <v>0</v>
      </c>
      <c r="I27">
        <v>0</v>
      </c>
      <c r="J27">
        <v>0</v>
      </c>
      <c r="K27">
        <v>0</v>
      </c>
      <c r="L27">
        <v>0</v>
      </c>
      <c r="M27">
        <v>82</v>
      </c>
      <c r="N27">
        <v>344</v>
      </c>
      <c r="O27">
        <v>4</v>
      </c>
      <c r="P27">
        <v>35</v>
      </c>
      <c r="Q27">
        <v>22</v>
      </c>
      <c r="R27">
        <v>0.63</v>
      </c>
      <c r="S27">
        <v>167</v>
      </c>
      <c r="T27">
        <v>1</v>
      </c>
      <c r="U27">
        <v>7.6</v>
      </c>
      <c r="V27">
        <v>4.2</v>
      </c>
      <c r="W27" s="14">
        <f>M27/SUMIF(Wolf2021FFProjections!$A$2:$A$353,$A27,Wolf2021FFProjections!$M$2:$M$353)</f>
        <v>0.18021978021978022</v>
      </c>
      <c r="X27" s="14">
        <f>$N27/SUMIF(Wolf2021FFProjections!$A$2:$A$353,$A27,Wolf2021FFProjections!$N$2:$N$353)</f>
        <v>0.18554476806903991</v>
      </c>
      <c r="Y27" s="14">
        <f>$P27/SUMIF(Wolf2021FFProjections!$A$2:$A$353,$A27,Wolf2021FFProjections!$P$2:$P$353)</f>
        <v>6.25E-2</v>
      </c>
      <c r="Z27" s="14">
        <f>$S27/SUMIF(Wolf2021FFProjections!$A$2:$A$353,$A27,Wolf2021FFProjections!$S$2:$S$353)</f>
        <v>4.2182369285173021E-2</v>
      </c>
    </row>
    <row r="28" spans="1:26" x14ac:dyDescent="0.3">
      <c r="A28" t="s">
        <v>23</v>
      </c>
      <c r="B28" t="s">
        <v>25</v>
      </c>
      <c r="C28" t="s">
        <v>16</v>
      </c>
      <c r="D28">
        <v>37.6</v>
      </c>
      <c r="E28">
        <v>37.6</v>
      </c>
      <c r="F28">
        <v>33.6</v>
      </c>
      <c r="G28">
        <v>29.6</v>
      </c>
      <c r="H28">
        <v>0</v>
      </c>
      <c r="I28">
        <v>0</v>
      </c>
      <c r="J28">
        <v>0</v>
      </c>
      <c r="K28">
        <v>0</v>
      </c>
      <c r="L28">
        <v>0</v>
      </c>
      <c r="M28">
        <v>46</v>
      </c>
      <c r="N28">
        <v>184</v>
      </c>
      <c r="O28">
        <v>1</v>
      </c>
      <c r="P28">
        <v>12</v>
      </c>
      <c r="Q28">
        <v>8</v>
      </c>
      <c r="R28">
        <v>0.67</v>
      </c>
      <c r="S28">
        <v>52</v>
      </c>
      <c r="T28">
        <v>0</v>
      </c>
      <c r="U28">
        <v>6.5</v>
      </c>
      <c r="V28">
        <v>4</v>
      </c>
      <c r="W28" s="14">
        <f>M28/SUMIF(Wolf2021FFProjections!$A$2:$A$353,$A28,Wolf2021FFProjections!$M$2:$M$353)</f>
        <v>0.1010989010989011</v>
      </c>
      <c r="X28" s="14">
        <f>$N28/SUMIF(Wolf2021FFProjections!$A$2:$A$353,$A28,Wolf2021FFProjections!$N$2:$N$353)</f>
        <v>9.9244875943905075E-2</v>
      </c>
      <c r="Y28" s="14">
        <f>$P28/SUMIF(Wolf2021FFProjections!$A$2:$A$353,$A28,Wolf2021FFProjections!$P$2:$P$353)</f>
        <v>2.1428571428571429E-2</v>
      </c>
      <c r="Z28" s="14">
        <f>$S28/SUMIF(Wolf2021FFProjections!$A$2:$A$353,$A28,Wolf2021FFProjections!$S$2:$S$353)</f>
        <v>1.3134629957059864E-2</v>
      </c>
    </row>
    <row r="29" spans="1:26" x14ac:dyDescent="0.3">
      <c r="A29" t="s">
        <v>23</v>
      </c>
      <c r="B29" t="s">
        <v>459</v>
      </c>
      <c r="C29" t="s">
        <v>18</v>
      </c>
      <c r="D29">
        <v>67.2</v>
      </c>
      <c r="E29">
        <v>67.2</v>
      </c>
      <c r="F29">
        <v>55.7</v>
      </c>
      <c r="G29">
        <v>44.2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41</v>
      </c>
      <c r="Q29">
        <v>23</v>
      </c>
      <c r="R29">
        <v>0.56000000000000005</v>
      </c>
      <c r="S29">
        <v>262</v>
      </c>
      <c r="T29">
        <v>3</v>
      </c>
      <c r="U29">
        <v>11.4</v>
      </c>
      <c r="V29">
        <v>0</v>
      </c>
      <c r="W29" s="14">
        <f>M29/SUMIF(Wolf2021FFProjections!$A$2:$A$353,$A29,Wolf2021FFProjections!$M$2:$M$353)</f>
        <v>0</v>
      </c>
      <c r="X29" s="14">
        <f>$N29/SUMIF(Wolf2021FFProjections!$A$2:$A$353,$A29,Wolf2021FFProjections!$N$2:$N$353)</f>
        <v>0</v>
      </c>
      <c r="Y29" s="14">
        <f>$P29/SUMIF(Wolf2021FFProjections!$A$2:$A$353,$A29,Wolf2021FFProjections!$P$2:$P$353)</f>
        <v>7.3214285714285718E-2</v>
      </c>
      <c r="Z29" s="14">
        <f>$S29/SUMIF(Wolf2021FFProjections!$A$2:$A$353,$A29,Wolf2021FFProjections!$S$2:$S$353)</f>
        <v>6.6178327860570846E-2</v>
      </c>
    </row>
    <row r="30" spans="1:26" x14ac:dyDescent="0.3">
      <c r="A30" t="s">
        <v>23</v>
      </c>
      <c r="B30" t="s">
        <v>27</v>
      </c>
      <c r="C30" t="s">
        <v>18</v>
      </c>
      <c r="D30">
        <v>34.299999999999997</v>
      </c>
      <c r="E30">
        <v>34.299999999999997</v>
      </c>
      <c r="F30">
        <v>27.8</v>
      </c>
      <c r="G30">
        <v>21.3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23</v>
      </c>
      <c r="Q30">
        <v>13</v>
      </c>
      <c r="R30">
        <v>0.56999999999999995</v>
      </c>
      <c r="S30">
        <v>153</v>
      </c>
      <c r="T30">
        <v>1</v>
      </c>
      <c r="U30">
        <v>11.8</v>
      </c>
      <c r="V30">
        <v>0</v>
      </c>
      <c r="W30" s="14">
        <f>M30/SUMIF(Wolf2021FFProjections!$A$2:$A$353,$A30,Wolf2021FFProjections!$M$2:$M$353)</f>
        <v>0</v>
      </c>
      <c r="X30" s="14">
        <f>$N30/SUMIF(Wolf2021FFProjections!$A$2:$A$353,$A30,Wolf2021FFProjections!$N$2:$N$353)</f>
        <v>0</v>
      </c>
      <c r="Y30" s="14">
        <f>$P30/SUMIF(Wolf2021FFProjections!$A$2:$A$353,$A30,Wolf2021FFProjections!$P$2:$P$353)</f>
        <v>4.1071428571428571E-2</v>
      </c>
      <c r="Z30" s="14">
        <f>$S30/SUMIF(Wolf2021FFProjections!$A$2:$A$353,$A30,Wolf2021FFProjections!$S$2:$S$353)</f>
        <v>3.864612275827229E-2</v>
      </c>
    </row>
    <row r="31" spans="1:26" x14ac:dyDescent="0.3">
      <c r="A31" t="s">
        <v>23</v>
      </c>
      <c r="B31" t="s">
        <v>460</v>
      </c>
      <c r="C31" t="s">
        <v>20</v>
      </c>
      <c r="D31">
        <v>239.5</v>
      </c>
      <c r="E31">
        <v>239.5</v>
      </c>
      <c r="F31">
        <v>198</v>
      </c>
      <c r="G31">
        <v>156.5</v>
      </c>
      <c r="H31">
        <v>0</v>
      </c>
      <c r="I31">
        <v>0</v>
      </c>
      <c r="J31">
        <v>0</v>
      </c>
      <c r="K31">
        <v>0</v>
      </c>
      <c r="L31">
        <v>0</v>
      </c>
      <c r="M31">
        <v>9</v>
      </c>
      <c r="N31">
        <v>58</v>
      </c>
      <c r="O31">
        <v>0</v>
      </c>
      <c r="P31">
        <v>140</v>
      </c>
      <c r="Q31">
        <v>83</v>
      </c>
      <c r="R31">
        <v>0.59</v>
      </c>
      <c r="S31">
        <v>1087</v>
      </c>
      <c r="T31">
        <v>7</v>
      </c>
      <c r="U31">
        <v>13.1</v>
      </c>
      <c r="V31">
        <v>6.4</v>
      </c>
      <c r="W31" s="14">
        <f>M31/SUMIF(Wolf2021FFProjections!$A$2:$A$353,$A31,Wolf2021FFProjections!$M$2:$M$353)</f>
        <v>1.9780219780219779E-2</v>
      </c>
      <c r="X31" s="14">
        <f>$N31/SUMIF(Wolf2021FFProjections!$A$2:$A$353,$A31,Wolf2021FFProjections!$N$2:$N$353)</f>
        <v>3.1283710895361382E-2</v>
      </c>
      <c r="Y31" s="14">
        <f>$P31/SUMIF(Wolf2021FFProjections!$A$2:$A$353,$A31,Wolf2021FFProjections!$P$2:$P$353)</f>
        <v>0.25</v>
      </c>
      <c r="Z31" s="14">
        <f>$S31/SUMIF(Wolf2021FFProjections!$A$2:$A$353,$A31,Wolf2021FFProjections!$S$2:$S$353)</f>
        <v>0.27456428391007831</v>
      </c>
    </row>
    <row r="32" spans="1:26" x14ac:dyDescent="0.3">
      <c r="A32" t="s">
        <v>23</v>
      </c>
      <c r="B32" t="s">
        <v>711</v>
      </c>
      <c r="C32" t="s">
        <v>20</v>
      </c>
      <c r="D32">
        <v>178.5</v>
      </c>
      <c r="E32">
        <v>178.5</v>
      </c>
      <c r="F32">
        <v>145.5</v>
      </c>
      <c r="G32">
        <v>112.5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117</v>
      </c>
      <c r="Q32">
        <v>66</v>
      </c>
      <c r="R32">
        <v>0.56000000000000005</v>
      </c>
      <c r="S32">
        <v>825</v>
      </c>
      <c r="T32">
        <v>5</v>
      </c>
      <c r="U32">
        <v>12.5</v>
      </c>
      <c r="V32">
        <v>0</v>
      </c>
      <c r="W32" s="14">
        <f>M32/SUMIF(Wolf2021FFProjections!$A$2:$A$353,$A32,Wolf2021FFProjections!$M$2:$M$353)</f>
        <v>0</v>
      </c>
      <c r="X32" s="14">
        <f>$N32/SUMIF(Wolf2021FFProjections!$A$2:$A$353,$A32,Wolf2021FFProjections!$N$2:$N$353)</f>
        <v>0</v>
      </c>
      <c r="Y32" s="14">
        <f>$P32/SUMIF(Wolf2021FFProjections!$A$2:$A$353,$A32,Wolf2021FFProjections!$P$2:$P$353)</f>
        <v>0.20892857142857144</v>
      </c>
      <c r="Z32" s="14">
        <f>$S32/SUMIF(Wolf2021FFProjections!$A$2:$A$353,$A32,Wolf2021FFProjections!$S$2:$S$353)</f>
        <v>0.20838595604950746</v>
      </c>
    </row>
    <row r="33" spans="1:26" x14ac:dyDescent="0.3">
      <c r="A33" t="s">
        <v>23</v>
      </c>
      <c r="B33" t="s">
        <v>461</v>
      </c>
      <c r="C33" t="s">
        <v>20</v>
      </c>
      <c r="D33">
        <v>100.4</v>
      </c>
      <c r="E33">
        <v>100.4</v>
      </c>
      <c r="F33">
        <v>82.4</v>
      </c>
      <c r="G33">
        <v>64.400000000000006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70</v>
      </c>
      <c r="Q33">
        <v>36</v>
      </c>
      <c r="R33">
        <v>0.51</v>
      </c>
      <c r="S33">
        <v>464</v>
      </c>
      <c r="T33">
        <v>3</v>
      </c>
      <c r="U33">
        <v>12.9</v>
      </c>
      <c r="V33">
        <v>10</v>
      </c>
      <c r="W33" s="14">
        <f>M33/SUMIF(Wolf2021FFProjections!$A$2:$A$353,$A33,Wolf2021FFProjections!$M$2:$M$353)</f>
        <v>0</v>
      </c>
      <c r="X33" s="14">
        <f>$N33/SUMIF(Wolf2021FFProjections!$A$2:$A$353,$A33,Wolf2021FFProjections!$N$2:$N$353)</f>
        <v>0</v>
      </c>
      <c r="Y33" s="14">
        <f>$P33/SUMIF(Wolf2021FFProjections!$A$2:$A$353,$A33,Wolf2021FFProjections!$P$2:$P$353)</f>
        <v>0.125</v>
      </c>
      <c r="Z33" s="14">
        <f>$S33/SUMIF(Wolf2021FFProjections!$A$2:$A$353,$A33,Wolf2021FFProjections!$S$2:$S$353)</f>
        <v>0.11720131346299571</v>
      </c>
    </row>
    <row r="34" spans="1:26" x14ac:dyDescent="0.3">
      <c r="A34" t="s">
        <v>23</v>
      </c>
      <c r="B34" t="s">
        <v>67</v>
      </c>
      <c r="C34" t="s">
        <v>20</v>
      </c>
      <c r="D34">
        <v>46.6</v>
      </c>
      <c r="E34">
        <v>46.6</v>
      </c>
      <c r="F34">
        <v>39.1</v>
      </c>
      <c r="G34">
        <v>31.6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29</v>
      </c>
      <c r="Q34">
        <v>15</v>
      </c>
      <c r="R34">
        <v>0.52</v>
      </c>
      <c r="S34">
        <v>196</v>
      </c>
      <c r="T34">
        <v>2</v>
      </c>
      <c r="U34">
        <v>13.1</v>
      </c>
      <c r="V34">
        <v>1.7</v>
      </c>
      <c r="W34" s="14">
        <f>M34/SUMIF(Wolf2021FFProjections!$A$2:$A$353,$A34,Wolf2021FFProjections!$M$2:$M$353)</f>
        <v>0</v>
      </c>
      <c r="X34" s="14">
        <f>$N34/SUMIF(Wolf2021FFProjections!$A$2:$A$353,$A34,Wolf2021FFProjections!$N$2:$N$353)</f>
        <v>0</v>
      </c>
      <c r="Y34" s="14">
        <f>$P34/SUMIF(Wolf2021FFProjections!$A$2:$A$353,$A34,Wolf2021FFProjections!$P$2:$P$353)</f>
        <v>5.1785714285714289E-2</v>
      </c>
      <c r="Z34" s="14">
        <f>$S34/SUMIF(Wolf2021FFProjections!$A$2:$A$353,$A34,Wolf2021FFProjections!$S$2:$S$353)</f>
        <v>4.9507451376610258E-2</v>
      </c>
    </row>
    <row r="35" spans="1:26" x14ac:dyDescent="0.3">
      <c r="A35" t="s">
        <v>42</v>
      </c>
      <c r="B35" t="s">
        <v>43</v>
      </c>
      <c r="C35" t="s">
        <v>13</v>
      </c>
      <c r="D35">
        <v>338.1</v>
      </c>
      <c r="E35">
        <v>388.1</v>
      </c>
      <c r="F35">
        <v>338.1</v>
      </c>
      <c r="G35">
        <v>338.1</v>
      </c>
      <c r="H35">
        <v>500</v>
      </c>
      <c r="I35">
        <v>305</v>
      </c>
      <c r="J35">
        <v>3406</v>
      </c>
      <c r="K35">
        <v>25</v>
      </c>
      <c r="L35">
        <v>11</v>
      </c>
      <c r="M35">
        <v>105</v>
      </c>
      <c r="N35">
        <v>598</v>
      </c>
      <c r="O35">
        <v>5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5.7</v>
      </c>
      <c r="W35" s="14">
        <f>M35/SUMIF(Wolf2021FFProjections!$A$2:$A$353,$A35,Wolf2021FFProjections!$M$2:$M$353)</f>
        <v>0.21042084168336672</v>
      </c>
      <c r="X35" s="14">
        <f>$N35/SUMIF(Wolf2021FFProjections!$A$2:$A$353,$A35,Wolf2021FFProjections!$N$2:$N$353)</f>
        <v>0.26170678336980308</v>
      </c>
      <c r="Y35" s="14">
        <f>$P35/SUMIF(Wolf2021FFProjections!$A$2:$A$353,$A35,Wolf2021FFProjections!$P$2:$P$353)</f>
        <v>0</v>
      </c>
      <c r="Z35" s="14">
        <f>$S35/SUMIF(Wolf2021FFProjections!$A$2:$A$353,$A35,Wolf2021FFProjections!$S$2:$S$353)</f>
        <v>0</v>
      </c>
    </row>
    <row r="36" spans="1:26" x14ac:dyDescent="0.3">
      <c r="A36" t="s">
        <v>42</v>
      </c>
      <c r="B36" t="s">
        <v>371</v>
      </c>
      <c r="C36" t="s">
        <v>13</v>
      </c>
      <c r="D36">
        <v>3.35</v>
      </c>
      <c r="E36">
        <v>3.35</v>
      </c>
      <c r="F36">
        <v>3.35</v>
      </c>
      <c r="G36">
        <v>3.35</v>
      </c>
      <c r="H36">
        <v>10</v>
      </c>
      <c r="I36">
        <v>6</v>
      </c>
      <c r="J36">
        <v>67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2.5</v>
      </c>
      <c r="W36" s="14">
        <f>M36/SUMIF(Wolf2021FFProjections!$A$2:$A$353,$A36,Wolf2021FFProjections!$M$2:$M$353)</f>
        <v>0</v>
      </c>
      <c r="X36" s="14">
        <f>$N36/SUMIF(Wolf2021FFProjections!$A$2:$A$353,$A36,Wolf2021FFProjections!$N$2:$N$353)</f>
        <v>0</v>
      </c>
      <c r="Y36" s="14">
        <f>$P36/SUMIF(Wolf2021FFProjections!$A$2:$A$353,$A36,Wolf2021FFProjections!$P$2:$P$353)</f>
        <v>0</v>
      </c>
      <c r="Z36" s="14">
        <f>$S36/SUMIF(Wolf2021FFProjections!$A$2:$A$353,$A36,Wolf2021FFProjections!$S$2:$S$353)</f>
        <v>0</v>
      </c>
    </row>
    <row r="37" spans="1:26" x14ac:dyDescent="0.3">
      <c r="A37" t="s">
        <v>42</v>
      </c>
      <c r="B37" t="s">
        <v>44</v>
      </c>
      <c r="C37" t="s">
        <v>16</v>
      </c>
      <c r="D37">
        <v>240.2</v>
      </c>
      <c r="E37">
        <v>240.2</v>
      </c>
      <c r="F37">
        <v>220.2</v>
      </c>
      <c r="G37">
        <v>200.2</v>
      </c>
      <c r="H37">
        <v>0</v>
      </c>
      <c r="I37">
        <v>0</v>
      </c>
      <c r="J37">
        <v>0</v>
      </c>
      <c r="K37">
        <v>0</v>
      </c>
      <c r="L37">
        <v>0</v>
      </c>
      <c r="M37">
        <v>264</v>
      </c>
      <c r="N37">
        <v>1082</v>
      </c>
      <c r="O37">
        <v>8</v>
      </c>
      <c r="P37">
        <v>51</v>
      </c>
      <c r="Q37">
        <v>40</v>
      </c>
      <c r="R37">
        <v>0.78</v>
      </c>
      <c r="S37">
        <v>320</v>
      </c>
      <c r="T37">
        <v>2</v>
      </c>
      <c r="U37">
        <v>8</v>
      </c>
      <c r="V37">
        <v>4.0999999999999996</v>
      </c>
      <c r="W37" s="14">
        <f>M37/SUMIF(Wolf2021FFProjections!$A$2:$A$353,$A37,Wolf2021FFProjections!$M$2:$M$353)</f>
        <v>0.5290581162324649</v>
      </c>
      <c r="X37" s="14">
        <f>$N37/SUMIF(Wolf2021FFProjections!$A$2:$A$353,$A37,Wolf2021FFProjections!$N$2:$N$353)</f>
        <v>0.47352297592997811</v>
      </c>
      <c r="Y37" s="14">
        <f>$P37/SUMIF(Wolf2021FFProjections!$A$2:$A$353,$A37,Wolf2021FFProjections!$P$2:$P$353)</f>
        <v>0.1007905138339921</v>
      </c>
      <c r="Z37" s="14">
        <f>$S37/SUMIF(Wolf2021FFProjections!$A$2:$A$353,$A37,Wolf2021FFProjections!$S$2:$S$353)</f>
        <v>9.2942201568399649E-2</v>
      </c>
    </row>
    <row r="38" spans="1:26" x14ac:dyDescent="0.3">
      <c r="A38" t="s">
        <v>42</v>
      </c>
      <c r="B38" t="s">
        <v>372</v>
      </c>
      <c r="C38" t="s">
        <v>16</v>
      </c>
      <c r="D38">
        <v>99.7</v>
      </c>
      <c r="E38">
        <v>99.7</v>
      </c>
      <c r="F38">
        <v>89.2</v>
      </c>
      <c r="G38">
        <v>78.7</v>
      </c>
      <c r="H38">
        <v>0</v>
      </c>
      <c r="I38">
        <v>0</v>
      </c>
      <c r="J38">
        <v>0</v>
      </c>
      <c r="K38">
        <v>0</v>
      </c>
      <c r="L38">
        <v>0</v>
      </c>
      <c r="M38">
        <v>105</v>
      </c>
      <c r="N38">
        <v>452</v>
      </c>
      <c r="O38">
        <v>2</v>
      </c>
      <c r="P38">
        <v>26</v>
      </c>
      <c r="Q38">
        <v>21</v>
      </c>
      <c r="R38">
        <v>0.81</v>
      </c>
      <c r="S38">
        <v>155</v>
      </c>
      <c r="T38">
        <v>1</v>
      </c>
      <c r="U38">
        <v>7.4</v>
      </c>
      <c r="V38">
        <v>4.3</v>
      </c>
      <c r="W38" s="14">
        <f>M38/SUMIF(Wolf2021FFProjections!$A$2:$A$353,$A38,Wolf2021FFProjections!$M$2:$M$353)</f>
        <v>0.21042084168336672</v>
      </c>
      <c r="X38" s="14">
        <f>$N38/SUMIF(Wolf2021FFProjections!$A$2:$A$353,$A38,Wolf2021FFProjections!$N$2:$N$353)</f>
        <v>0.19781181619256016</v>
      </c>
      <c r="Y38" s="14">
        <f>$P38/SUMIF(Wolf2021FFProjections!$A$2:$A$353,$A38,Wolf2021FFProjections!$P$2:$P$353)</f>
        <v>5.1383399209486168E-2</v>
      </c>
      <c r="Z38" s="14">
        <f>$S38/SUMIF(Wolf2021FFProjections!$A$2:$A$353,$A38,Wolf2021FFProjections!$S$2:$S$353)</f>
        <v>4.5018878884693581E-2</v>
      </c>
    </row>
    <row r="39" spans="1:26" x14ac:dyDescent="0.3">
      <c r="A39" t="s">
        <v>42</v>
      </c>
      <c r="B39" t="s">
        <v>232</v>
      </c>
      <c r="C39" t="s">
        <v>16</v>
      </c>
      <c r="D39">
        <v>9.6999999999999993</v>
      </c>
      <c r="E39">
        <v>9.6999999999999993</v>
      </c>
      <c r="F39">
        <v>8.1999999999999993</v>
      </c>
      <c r="G39">
        <v>6.7</v>
      </c>
      <c r="H39">
        <v>0</v>
      </c>
      <c r="I39">
        <v>0</v>
      </c>
      <c r="J39">
        <v>0</v>
      </c>
      <c r="K39">
        <v>0</v>
      </c>
      <c r="L39">
        <v>0</v>
      </c>
      <c r="M39">
        <v>10</v>
      </c>
      <c r="N39">
        <v>41</v>
      </c>
      <c r="O39">
        <v>0</v>
      </c>
      <c r="P39">
        <v>5</v>
      </c>
      <c r="Q39">
        <v>3</v>
      </c>
      <c r="R39">
        <v>0.6</v>
      </c>
      <c r="S39">
        <v>26</v>
      </c>
      <c r="T39">
        <v>0</v>
      </c>
      <c r="U39">
        <v>8.6999999999999993</v>
      </c>
      <c r="V39">
        <v>4.0999999999999996</v>
      </c>
      <c r="W39" s="14">
        <f>M39/SUMIF(Wolf2021FFProjections!$A$2:$A$353,$A39,Wolf2021FFProjections!$M$2:$M$353)</f>
        <v>2.004008016032064E-2</v>
      </c>
      <c r="X39" s="14">
        <f>$N39/SUMIF(Wolf2021FFProjections!$A$2:$A$353,$A39,Wolf2021FFProjections!$N$2:$N$353)</f>
        <v>1.7943107221006564E-2</v>
      </c>
      <c r="Y39" s="14">
        <f>$P39/SUMIF(Wolf2021FFProjections!$A$2:$A$353,$A39,Wolf2021FFProjections!$P$2:$P$353)</f>
        <v>9.881422924901186E-3</v>
      </c>
      <c r="Z39" s="14">
        <f>$S39/SUMIF(Wolf2021FFProjections!$A$2:$A$353,$A39,Wolf2021FFProjections!$S$2:$S$353)</f>
        <v>7.5515538774324721E-3</v>
      </c>
    </row>
    <row r="40" spans="1:26" x14ac:dyDescent="0.3">
      <c r="A40" t="s">
        <v>42</v>
      </c>
      <c r="B40" t="s">
        <v>46</v>
      </c>
      <c r="C40" t="s">
        <v>18</v>
      </c>
      <c r="D40">
        <v>153</v>
      </c>
      <c r="E40">
        <v>153</v>
      </c>
      <c r="F40">
        <v>125</v>
      </c>
      <c r="G40">
        <v>97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92</v>
      </c>
      <c r="Q40">
        <v>56</v>
      </c>
      <c r="R40">
        <v>0.61</v>
      </c>
      <c r="S40">
        <v>610</v>
      </c>
      <c r="T40">
        <v>6</v>
      </c>
      <c r="U40">
        <v>10.9</v>
      </c>
      <c r="V40">
        <v>0</v>
      </c>
      <c r="W40" s="14">
        <f>M40/SUMIF(Wolf2021FFProjections!$A$2:$A$353,$A40,Wolf2021FFProjections!$M$2:$M$353)</f>
        <v>0</v>
      </c>
      <c r="X40" s="14">
        <f>$N40/SUMIF(Wolf2021FFProjections!$A$2:$A$353,$A40,Wolf2021FFProjections!$N$2:$N$353)</f>
        <v>0</v>
      </c>
      <c r="Y40" s="14">
        <f>$P40/SUMIF(Wolf2021FFProjections!$A$2:$A$353,$A40,Wolf2021FFProjections!$P$2:$P$353)</f>
        <v>0.18181818181818182</v>
      </c>
      <c r="Z40" s="14">
        <f>$S40/SUMIF(Wolf2021FFProjections!$A$2:$A$353,$A40,Wolf2021FFProjections!$S$2:$S$353)</f>
        <v>0.17717107173976185</v>
      </c>
    </row>
    <row r="41" spans="1:26" x14ac:dyDescent="0.3">
      <c r="A41" t="s">
        <v>42</v>
      </c>
      <c r="B41" t="s">
        <v>129</v>
      </c>
      <c r="C41" t="s">
        <v>18</v>
      </c>
      <c r="D41">
        <v>56.1</v>
      </c>
      <c r="E41">
        <v>56.1</v>
      </c>
      <c r="F41">
        <v>45.6</v>
      </c>
      <c r="G41">
        <v>35.1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36</v>
      </c>
      <c r="Q41">
        <v>21</v>
      </c>
      <c r="R41">
        <v>0.57999999999999996</v>
      </c>
      <c r="S41">
        <v>231</v>
      </c>
      <c r="T41">
        <v>2</v>
      </c>
      <c r="U41">
        <v>11</v>
      </c>
      <c r="V41">
        <v>0</v>
      </c>
      <c r="W41" s="14">
        <f>M41/SUMIF(Wolf2021FFProjections!$A$2:$A$353,$A41,Wolf2021FFProjections!$M$2:$M$353)</f>
        <v>0</v>
      </c>
      <c r="X41" s="14">
        <f>$N41/SUMIF(Wolf2021FFProjections!$A$2:$A$353,$A41,Wolf2021FFProjections!$N$2:$N$353)</f>
        <v>0</v>
      </c>
      <c r="Y41" s="14">
        <f>$P41/SUMIF(Wolf2021FFProjections!$A$2:$A$353,$A41,Wolf2021FFProjections!$P$2:$P$353)</f>
        <v>7.1146245059288543E-2</v>
      </c>
      <c r="Z41" s="14">
        <f>$S41/SUMIF(Wolf2021FFProjections!$A$2:$A$353,$A41,Wolf2021FFProjections!$S$2:$S$353)</f>
        <v>6.7092651757188496E-2</v>
      </c>
    </row>
    <row r="42" spans="1:26" x14ac:dyDescent="0.3">
      <c r="A42" t="s">
        <v>42</v>
      </c>
      <c r="B42" t="s">
        <v>47</v>
      </c>
      <c r="C42" t="s">
        <v>20</v>
      </c>
      <c r="D42">
        <v>229.4</v>
      </c>
      <c r="E42">
        <v>229.4</v>
      </c>
      <c r="F42">
        <v>187.9</v>
      </c>
      <c r="G42">
        <v>146.4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143</v>
      </c>
      <c r="Q42">
        <v>83</v>
      </c>
      <c r="R42">
        <v>0.57999999999999996</v>
      </c>
      <c r="S42">
        <v>1104</v>
      </c>
      <c r="T42">
        <v>6</v>
      </c>
      <c r="U42">
        <v>13.3</v>
      </c>
      <c r="V42">
        <v>8</v>
      </c>
      <c r="W42" s="14">
        <f>M42/SUMIF(Wolf2021FFProjections!$A$2:$A$353,$A42,Wolf2021FFProjections!$M$2:$M$353)</f>
        <v>0</v>
      </c>
      <c r="X42" s="14">
        <f>$N42/SUMIF(Wolf2021FFProjections!$A$2:$A$353,$A42,Wolf2021FFProjections!$N$2:$N$353)</f>
        <v>0</v>
      </c>
      <c r="Y42" s="14">
        <f>$P42/SUMIF(Wolf2021FFProjections!$A$2:$A$353,$A42,Wolf2021FFProjections!$P$2:$P$353)</f>
        <v>0.28260869565217389</v>
      </c>
      <c r="Z42" s="14">
        <f>$S42/SUMIF(Wolf2021FFProjections!$A$2:$A$353,$A42,Wolf2021FFProjections!$S$2:$S$353)</f>
        <v>0.32065059541097879</v>
      </c>
    </row>
    <row r="43" spans="1:26" x14ac:dyDescent="0.3">
      <c r="A43" t="s">
        <v>42</v>
      </c>
      <c r="B43" t="s">
        <v>373</v>
      </c>
      <c r="C43" t="s">
        <v>20</v>
      </c>
      <c r="D43">
        <v>140</v>
      </c>
      <c r="E43">
        <v>140</v>
      </c>
      <c r="F43">
        <v>118</v>
      </c>
      <c r="G43">
        <v>96</v>
      </c>
      <c r="H43">
        <v>0</v>
      </c>
      <c r="I43">
        <v>0</v>
      </c>
      <c r="J43">
        <v>0</v>
      </c>
      <c r="K43">
        <v>0</v>
      </c>
      <c r="L43">
        <v>0</v>
      </c>
      <c r="M43">
        <v>15</v>
      </c>
      <c r="N43">
        <v>112</v>
      </c>
      <c r="O43">
        <v>1</v>
      </c>
      <c r="P43">
        <v>71</v>
      </c>
      <c r="Q43">
        <v>44</v>
      </c>
      <c r="R43">
        <v>0.62</v>
      </c>
      <c r="S43">
        <v>488</v>
      </c>
      <c r="T43">
        <v>5</v>
      </c>
      <c r="U43">
        <v>11.1</v>
      </c>
      <c r="V43">
        <v>7.5</v>
      </c>
      <c r="W43" s="14">
        <f>M43/SUMIF(Wolf2021FFProjections!$A$2:$A$353,$A43,Wolf2021FFProjections!$M$2:$M$353)</f>
        <v>3.0060120240480961E-2</v>
      </c>
      <c r="X43" s="14">
        <f>$N43/SUMIF(Wolf2021FFProjections!$A$2:$A$353,$A43,Wolf2021FFProjections!$N$2:$N$353)</f>
        <v>4.901531728665208E-2</v>
      </c>
      <c r="Y43" s="14">
        <f>$P43/SUMIF(Wolf2021FFProjections!$A$2:$A$353,$A43,Wolf2021FFProjections!$P$2:$P$353)</f>
        <v>0.14031620553359683</v>
      </c>
      <c r="Z43" s="14">
        <f>$S43/SUMIF(Wolf2021FFProjections!$A$2:$A$353,$A43,Wolf2021FFProjections!$S$2:$S$353)</f>
        <v>0.14173685739180947</v>
      </c>
    </row>
    <row r="44" spans="1:26" x14ac:dyDescent="0.3">
      <c r="A44" t="s">
        <v>42</v>
      </c>
      <c r="B44" t="s">
        <v>138</v>
      </c>
      <c r="C44" t="s">
        <v>20</v>
      </c>
      <c r="D44">
        <v>71.400000000000006</v>
      </c>
      <c r="E44">
        <v>71.400000000000006</v>
      </c>
      <c r="F44">
        <v>57.9</v>
      </c>
      <c r="G44">
        <v>44.4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51</v>
      </c>
      <c r="Q44">
        <v>27</v>
      </c>
      <c r="R44">
        <v>0.53</v>
      </c>
      <c r="S44">
        <v>324</v>
      </c>
      <c r="T44">
        <v>2</v>
      </c>
      <c r="U44">
        <v>12</v>
      </c>
      <c r="V44">
        <v>10</v>
      </c>
      <c r="W44" s="14">
        <f>M44/SUMIF(Wolf2021FFProjections!$A$2:$A$353,$A44,Wolf2021FFProjections!$M$2:$M$353)</f>
        <v>0</v>
      </c>
      <c r="X44" s="14">
        <f>$N44/SUMIF(Wolf2021FFProjections!$A$2:$A$353,$A44,Wolf2021FFProjections!$N$2:$N$353)</f>
        <v>0</v>
      </c>
      <c r="Y44" s="14">
        <f>$P44/SUMIF(Wolf2021FFProjections!$A$2:$A$353,$A44,Wolf2021FFProjections!$P$2:$P$353)</f>
        <v>0.1007905138339921</v>
      </c>
      <c r="Z44" s="14">
        <f>$S44/SUMIF(Wolf2021FFProjections!$A$2:$A$353,$A44,Wolf2021FFProjections!$S$2:$S$353)</f>
        <v>9.410397908800465E-2</v>
      </c>
    </row>
    <row r="45" spans="1:26" x14ac:dyDescent="0.3">
      <c r="A45" t="s">
        <v>42</v>
      </c>
      <c r="B45" t="s">
        <v>374</v>
      </c>
      <c r="C45" t="s">
        <v>20</v>
      </c>
      <c r="D45">
        <v>38.5</v>
      </c>
      <c r="E45">
        <v>38.5</v>
      </c>
      <c r="F45">
        <v>31.5</v>
      </c>
      <c r="G45">
        <v>24.5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31</v>
      </c>
      <c r="Q45">
        <v>14</v>
      </c>
      <c r="R45">
        <v>0.45</v>
      </c>
      <c r="S45">
        <v>185</v>
      </c>
      <c r="T45">
        <v>1</v>
      </c>
      <c r="U45">
        <v>13.2</v>
      </c>
      <c r="V45">
        <v>6.1</v>
      </c>
      <c r="W45" s="14">
        <f>M45/SUMIF(Wolf2021FFProjections!$A$2:$A$353,$A45,Wolf2021FFProjections!$M$2:$M$353)</f>
        <v>0</v>
      </c>
      <c r="X45" s="14">
        <f>$N45/SUMIF(Wolf2021FFProjections!$A$2:$A$353,$A45,Wolf2021FFProjections!$N$2:$N$353)</f>
        <v>0</v>
      </c>
      <c r="Y45" s="14">
        <f>$P45/SUMIF(Wolf2021FFProjections!$A$2:$A$353,$A45,Wolf2021FFProjections!$P$2:$P$353)</f>
        <v>6.1264822134387352E-2</v>
      </c>
      <c r="Z45" s="14">
        <f>$S45/SUMIF(Wolf2021FFProjections!$A$2:$A$353,$A45,Wolf2021FFProjections!$S$2:$S$353)</f>
        <v>5.3732210281731051E-2</v>
      </c>
    </row>
    <row r="46" spans="1:26" x14ac:dyDescent="0.3">
      <c r="A46" t="s">
        <v>49</v>
      </c>
      <c r="B46" t="s">
        <v>50</v>
      </c>
      <c r="C46" t="s">
        <v>13</v>
      </c>
      <c r="D46">
        <v>395.75</v>
      </c>
      <c r="E46">
        <v>467.75</v>
      </c>
      <c r="F46">
        <v>395.75</v>
      </c>
      <c r="G46">
        <v>395.75</v>
      </c>
      <c r="H46">
        <v>564</v>
      </c>
      <c r="I46">
        <v>409</v>
      </c>
      <c r="J46">
        <v>5111</v>
      </c>
      <c r="K46">
        <v>36</v>
      </c>
      <c r="L46">
        <v>13</v>
      </c>
      <c r="M46">
        <v>34</v>
      </c>
      <c r="N46">
        <v>102</v>
      </c>
      <c r="O46">
        <v>2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3</v>
      </c>
      <c r="W46" s="14">
        <f>M46/SUMIF(Wolf2021FFProjections!$A$2:$A$353,$A46,Wolf2021FFProjections!$M$2:$M$353)</f>
        <v>8.0952380952380956E-2</v>
      </c>
      <c r="X46" s="14">
        <f>$N46/SUMIF(Wolf2021FFProjections!$A$2:$A$353,$A46,Wolf2021FFProjections!$N$2:$N$353)</f>
        <v>5.3459119496855348E-2</v>
      </c>
      <c r="Y46" s="14">
        <f>$P46/SUMIF(Wolf2021FFProjections!$A$2:$A$353,$A46,Wolf2021FFProjections!$P$2:$P$353)</f>
        <v>0</v>
      </c>
      <c r="Z46" s="14">
        <f>$S46/SUMIF(Wolf2021FFProjections!$A$2:$A$353,$A46,Wolf2021FFProjections!$S$2:$S$353)</f>
        <v>0</v>
      </c>
    </row>
    <row r="47" spans="1:26" x14ac:dyDescent="0.3">
      <c r="A47" t="s">
        <v>49</v>
      </c>
      <c r="B47" t="s">
        <v>51</v>
      </c>
      <c r="C47" t="s">
        <v>13</v>
      </c>
      <c r="D47">
        <v>9</v>
      </c>
      <c r="E47">
        <v>11</v>
      </c>
      <c r="F47">
        <v>9</v>
      </c>
      <c r="G47">
        <v>9</v>
      </c>
      <c r="H47">
        <v>12</v>
      </c>
      <c r="I47">
        <v>8</v>
      </c>
      <c r="J47">
        <v>100</v>
      </c>
      <c r="K47">
        <v>1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14">
        <f>M47/SUMIF(Wolf2021FFProjections!$A$2:$A$353,$A47,Wolf2021FFProjections!$M$2:$M$353)</f>
        <v>0</v>
      </c>
      <c r="X47" s="14">
        <f>$N47/SUMIF(Wolf2021FFProjections!$A$2:$A$353,$A47,Wolf2021FFProjections!$N$2:$N$353)</f>
        <v>0</v>
      </c>
      <c r="Y47" s="14">
        <f>$P47/SUMIF(Wolf2021FFProjections!$A$2:$A$353,$A47,Wolf2021FFProjections!$P$2:$P$353)</f>
        <v>0</v>
      </c>
      <c r="Z47" s="14">
        <f>$S47/SUMIF(Wolf2021FFProjections!$A$2:$A$353,$A47,Wolf2021FFProjections!$S$2:$S$353)</f>
        <v>0</v>
      </c>
    </row>
    <row r="48" spans="1:26" x14ac:dyDescent="0.3">
      <c r="A48" t="s">
        <v>49</v>
      </c>
      <c r="B48" t="s">
        <v>52</v>
      </c>
      <c r="C48" t="s">
        <v>16</v>
      </c>
      <c r="D48">
        <v>291.3</v>
      </c>
      <c r="E48">
        <v>291.3</v>
      </c>
      <c r="F48">
        <v>273.3</v>
      </c>
      <c r="G48">
        <v>255.3</v>
      </c>
      <c r="H48">
        <v>0</v>
      </c>
      <c r="I48">
        <v>0</v>
      </c>
      <c r="J48">
        <v>0</v>
      </c>
      <c r="K48">
        <v>0</v>
      </c>
      <c r="L48">
        <v>0</v>
      </c>
      <c r="M48">
        <v>290</v>
      </c>
      <c r="N48">
        <v>1334</v>
      </c>
      <c r="O48">
        <v>13</v>
      </c>
      <c r="P48">
        <v>40</v>
      </c>
      <c r="Q48">
        <v>36</v>
      </c>
      <c r="R48">
        <v>0.91</v>
      </c>
      <c r="S48">
        <v>259</v>
      </c>
      <c r="T48">
        <v>3</v>
      </c>
      <c r="U48">
        <v>7.2</v>
      </c>
      <c r="V48">
        <v>4.5999999999999996</v>
      </c>
      <c r="W48" s="14">
        <f>M48/SUMIF(Wolf2021FFProjections!$A$2:$A$353,$A48,Wolf2021FFProjections!$M$2:$M$353)</f>
        <v>0.69047619047619047</v>
      </c>
      <c r="X48" s="14">
        <f>$N48/SUMIF(Wolf2021FFProjections!$A$2:$A$353,$A48,Wolf2021FFProjections!$N$2:$N$353)</f>
        <v>0.69916142557651995</v>
      </c>
      <c r="Y48" s="14">
        <f>$P48/SUMIF(Wolf2021FFProjections!$A$2:$A$353,$A48,Wolf2021FFProjections!$P$2:$P$353)</f>
        <v>7.1556350626118065E-2</v>
      </c>
      <c r="Z48" s="14">
        <f>$S48/SUMIF(Wolf2021FFProjections!$A$2:$A$353,$A48,Wolf2021FFProjections!$S$2:$S$353)</f>
        <v>5.0734573947110673E-2</v>
      </c>
    </row>
    <row r="49" spans="1:26" x14ac:dyDescent="0.3">
      <c r="A49" t="s">
        <v>49</v>
      </c>
      <c r="B49" t="s">
        <v>53</v>
      </c>
      <c r="C49" t="s">
        <v>16</v>
      </c>
      <c r="D49">
        <v>65.3</v>
      </c>
      <c r="E49">
        <v>65.3</v>
      </c>
      <c r="F49">
        <v>53.3</v>
      </c>
      <c r="G49">
        <v>41.3</v>
      </c>
      <c r="H49">
        <v>0</v>
      </c>
      <c r="I49">
        <v>0</v>
      </c>
      <c r="J49">
        <v>0</v>
      </c>
      <c r="K49">
        <v>0</v>
      </c>
      <c r="L49">
        <v>0</v>
      </c>
      <c r="M49">
        <v>43</v>
      </c>
      <c r="N49">
        <v>185</v>
      </c>
      <c r="O49">
        <v>1</v>
      </c>
      <c r="P49">
        <v>29</v>
      </c>
      <c r="Q49">
        <v>24</v>
      </c>
      <c r="R49">
        <v>0.83</v>
      </c>
      <c r="S49">
        <v>168</v>
      </c>
      <c r="T49">
        <v>0</v>
      </c>
      <c r="U49">
        <v>7</v>
      </c>
      <c r="V49">
        <v>4.3</v>
      </c>
      <c r="W49" s="14">
        <f>M49/SUMIF(Wolf2021FFProjections!$A$2:$A$353,$A49,Wolf2021FFProjections!$M$2:$M$353)</f>
        <v>0.10238095238095238</v>
      </c>
      <c r="X49" s="14">
        <f>$N49/SUMIF(Wolf2021FFProjections!$A$2:$A$353,$A49,Wolf2021FFProjections!$N$2:$N$353)</f>
        <v>9.6960167714884693E-2</v>
      </c>
      <c r="Y49" s="14">
        <f>$P49/SUMIF(Wolf2021FFProjections!$A$2:$A$353,$A49,Wolf2021FFProjections!$P$2:$P$353)</f>
        <v>5.1878354203935599E-2</v>
      </c>
      <c r="Z49" s="14">
        <f>$S49/SUMIF(Wolf2021FFProjections!$A$2:$A$353,$A49,Wolf2021FFProjections!$S$2:$S$353)</f>
        <v>3.2908912830558273E-2</v>
      </c>
    </row>
    <row r="50" spans="1:26" x14ac:dyDescent="0.3">
      <c r="A50" t="s">
        <v>49</v>
      </c>
      <c r="B50" t="s">
        <v>54</v>
      </c>
      <c r="C50" t="s">
        <v>16</v>
      </c>
      <c r="D50">
        <v>36.799999999999997</v>
      </c>
      <c r="E50">
        <v>36.799999999999997</v>
      </c>
      <c r="F50">
        <v>31.8</v>
      </c>
      <c r="G50">
        <v>26.8</v>
      </c>
      <c r="H50">
        <v>0</v>
      </c>
      <c r="I50">
        <v>0</v>
      </c>
      <c r="J50">
        <v>0</v>
      </c>
      <c r="K50">
        <v>0</v>
      </c>
      <c r="L50">
        <v>0</v>
      </c>
      <c r="M50">
        <v>47</v>
      </c>
      <c r="N50">
        <v>197</v>
      </c>
      <c r="O50">
        <v>0</v>
      </c>
      <c r="P50">
        <v>12</v>
      </c>
      <c r="Q50">
        <v>10</v>
      </c>
      <c r="R50">
        <v>0.83</v>
      </c>
      <c r="S50">
        <v>71</v>
      </c>
      <c r="T50">
        <v>0</v>
      </c>
      <c r="U50">
        <v>7.1</v>
      </c>
      <c r="V50">
        <v>4.2</v>
      </c>
      <c r="W50" s="14">
        <f>M50/SUMIF(Wolf2021FFProjections!$A$2:$A$353,$A50,Wolf2021FFProjections!$M$2:$M$353)</f>
        <v>0.11190476190476191</v>
      </c>
      <c r="X50" s="14">
        <f>$N50/SUMIF(Wolf2021FFProjections!$A$2:$A$353,$A50,Wolf2021FFProjections!$N$2:$N$353)</f>
        <v>0.10324947589098532</v>
      </c>
      <c r="Y50" s="14">
        <f>$P50/SUMIF(Wolf2021FFProjections!$A$2:$A$353,$A50,Wolf2021FFProjections!$P$2:$P$353)</f>
        <v>2.1466905187835419E-2</v>
      </c>
      <c r="Z50" s="14">
        <f>$S50/SUMIF(Wolf2021FFProjections!$A$2:$A$353,$A50,Wolf2021FFProjections!$S$2:$S$353)</f>
        <v>1.3907933398628796E-2</v>
      </c>
    </row>
    <row r="51" spans="1:26" x14ac:dyDescent="0.3">
      <c r="A51" t="s">
        <v>49</v>
      </c>
      <c r="B51" t="s">
        <v>121</v>
      </c>
      <c r="C51" t="s">
        <v>18</v>
      </c>
      <c r="D51">
        <v>151.19999999999999</v>
      </c>
      <c r="E51">
        <v>151.19999999999999</v>
      </c>
      <c r="F51">
        <v>125.2</v>
      </c>
      <c r="G51">
        <v>99.2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69</v>
      </c>
      <c r="Q51">
        <v>52</v>
      </c>
      <c r="R51">
        <v>0.76</v>
      </c>
      <c r="S51">
        <v>572</v>
      </c>
      <c r="T51">
        <v>7</v>
      </c>
      <c r="U51">
        <v>11</v>
      </c>
      <c r="V51">
        <v>0</v>
      </c>
      <c r="W51" s="14">
        <f>M51/SUMIF(Wolf2021FFProjections!$A$2:$A$353,$A51,Wolf2021FFProjections!$M$2:$M$353)</f>
        <v>0</v>
      </c>
      <c r="X51" s="14">
        <f>$N51/SUMIF(Wolf2021FFProjections!$A$2:$A$353,$A51,Wolf2021FFProjections!$N$2:$N$353)</f>
        <v>0</v>
      </c>
      <c r="Y51" s="14">
        <f>$P51/SUMIF(Wolf2021FFProjections!$A$2:$A$353,$A51,Wolf2021FFProjections!$P$2:$P$353)</f>
        <v>0.12343470483005367</v>
      </c>
      <c r="Z51" s="14">
        <f>$S51/SUMIF(Wolf2021FFProjections!$A$2:$A$353,$A51,Wolf2021FFProjections!$S$2:$S$353)</f>
        <v>0.11204701273261508</v>
      </c>
    </row>
    <row r="52" spans="1:26" x14ac:dyDescent="0.3">
      <c r="A52" t="s">
        <v>49</v>
      </c>
      <c r="B52" t="s">
        <v>55</v>
      </c>
      <c r="C52" t="s">
        <v>18</v>
      </c>
      <c r="D52">
        <v>40.9</v>
      </c>
      <c r="E52">
        <v>40.9</v>
      </c>
      <c r="F52">
        <v>31.9</v>
      </c>
      <c r="G52">
        <v>22.9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23</v>
      </c>
      <c r="Q52">
        <v>18</v>
      </c>
      <c r="R52">
        <v>0.78</v>
      </c>
      <c r="S52">
        <v>169</v>
      </c>
      <c r="T52">
        <v>1</v>
      </c>
      <c r="U52">
        <v>9.4</v>
      </c>
      <c r="V52">
        <v>0</v>
      </c>
      <c r="W52" s="14">
        <f>M52/SUMIF(Wolf2021FFProjections!$A$2:$A$353,$A52,Wolf2021FFProjections!$M$2:$M$353)</f>
        <v>0</v>
      </c>
      <c r="X52" s="14">
        <f>$N52/SUMIF(Wolf2021FFProjections!$A$2:$A$353,$A52,Wolf2021FFProjections!$N$2:$N$353)</f>
        <v>0</v>
      </c>
      <c r="Y52" s="14">
        <f>$P52/SUMIF(Wolf2021FFProjections!$A$2:$A$353,$A52,Wolf2021FFProjections!$P$2:$P$353)</f>
        <v>4.1144901610017888E-2</v>
      </c>
      <c r="Z52" s="14">
        <f>$S52/SUMIF(Wolf2021FFProjections!$A$2:$A$353,$A52,Wolf2021FFProjections!$S$2:$S$353)</f>
        <v>3.3104799216454456E-2</v>
      </c>
    </row>
    <row r="53" spans="1:26" x14ac:dyDescent="0.3">
      <c r="A53" t="s">
        <v>49</v>
      </c>
      <c r="B53" t="s">
        <v>56</v>
      </c>
      <c r="C53" t="s">
        <v>20</v>
      </c>
      <c r="D53">
        <v>343.2</v>
      </c>
      <c r="E53">
        <v>343.2</v>
      </c>
      <c r="F53">
        <v>297.2</v>
      </c>
      <c r="G53">
        <v>251.2</v>
      </c>
      <c r="H53">
        <v>0</v>
      </c>
      <c r="I53">
        <v>0</v>
      </c>
      <c r="J53">
        <v>0</v>
      </c>
      <c r="K53">
        <v>0</v>
      </c>
      <c r="L53">
        <v>0</v>
      </c>
      <c r="M53">
        <v>6</v>
      </c>
      <c r="N53">
        <v>90</v>
      </c>
      <c r="O53">
        <v>0</v>
      </c>
      <c r="P53">
        <v>138</v>
      </c>
      <c r="Q53">
        <v>92</v>
      </c>
      <c r="R53">
        <v>0.67</v>
      </c>
      <c r="S53">
        <v>1582</v>
      </c>
      <c r="T53">
        <v>14</v>
      </c>
      <c r="U53">
        <v>17.2</v>
      </c>
      <c r="V53">
        <v>15</v>
      </c>
      <c r="W53" s="14">
        <f>M53/SUMIF(Wolf2021FFProjections!$A$2:$A$353,$A53,Wolf2021FFProjections!$M$2:$M$353)</f>
        <v>1.4285714285714285E-2</v>
      </c>
      <c r="X53" s="14">
        <f>$N53/SUMIF(Wolf2021FFProjections!$A$2:$A$353,$A53,Wolf2021FFProjections!$N$2:$N$353)</f>
        <v>4.716981132075472E-2</v>
      </c>
      <c r="Y53" s="14">
        <f>$P53/SUMIF(Wolf2021FFProjections!$A$2:$A$353,$A53,Wolf2021FFProjections!$P$2:$P$353)</f>
        <v>0.24686940966010734</v>
      </c>
      <c r="Z53" s="14">
        <f>$S53/SUMIF(Wolf2021FFProjections!$A$2:$A$353,$A53,Wolf2021FFProjections!$S$2:$S$353)</f>
        <v>0.30989226248775709</v>
      </c>
    </row>
    <row r="54" spans="1:26" x14ac:dyDescent="0.3">
      <c r="A54" t="s">
        <v>49</v>
      </c>
      <c r="B54" t="s">
        <v>57</v>
      </c>
      <c r="C54" t="s">
        <v>20</v>
      </c>
      <c r="D54">
        <v>245.4</v>
      </c>
      <c r="E54">
        <v>245.4</v>
      </c>
      <c r="F54">
        <v>203.9</v>
      </c>
      <c r="G54">
        <v>162.4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121</v>
      </c>
      <c r="Q54">
        <v>83</v>
      </c>
      <c r="R54">
        <v>0.69</v>
      </c>
      <c r="S54">
        <v>1204</v>
      </c>
      <c r="T54">
        <v>7</v>
      </c>
      <c r="U54">
        <v>14.5</v>
      </c>
      <c r="V54">
        <v>0</v>
      </c>
      <c r="W54" s="14">
        <f>M54/SUMIF(Wolf2021FFProjections!$A$2:$A$353,$A54,Wolf2021FFProjections!$M$2:$M$353)</f>
        <v>0</v>
      </c>
      <c r="X54" s="14">
        <f>$N54/SUMIF(Wolf2021FFProjections!$A$2:$A$353,$A54,Wolf2021FFProjections!$N$2:$N$353)</f>
        <v>0</v>
      </c>
      <c r="Y54" s="14">
        <f>$P54/SUMIF(Wolf2021FFProjections!$A$2:$A$353,$A54,Wolf2021FFProjections!$P$2:$P$353)</f>
        <v>0.21645796064400716</v>
      </c>
      <c r="Z54" s="14">
        <f>$S54/SUMIF(Wolf2021FFProjections!$A$2:$A$353,$A54,Wolf2021FFProjections!$S$2:$S$353)</f>
        <v>0.23584720861900099</v>
      </c>
    </row>
    <row r="55" spans="1:26" x14ac:dyDescent="0.3">
      <c r="A55" t="s">
        <v>49</v>
      </c>
      <c r="B55" t="s">
        <v>58</v>
      </c>
      <c r="C55" t="s">
        <v>20</v>
      </c>
      <c r="D55">
        <v>171.4</v>
      </c>
      <c r="E55">
        <v>171.4</v>
      </c>
      <c r="F55">
        <v>137.9</v>
      </c>
      <c r="G55">
        <v>104.4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92</v>
      </c>
      <c r="Q55">
        <v>67</v>
      </c>
      <c r="R55">
        <v>0.73</v>
      </c>
      <c r="S55">
        <v>804</v>
      </c>
      <c r="T55">
        <v>4</v>
      </c>
      <c r="U55">
        <v>12</v>
      </c>
      <c r="V55">
        <v>0</v>
      </c>
      <c r="W55" s="14">
        <f>M55/SUMIF(Wolf2021FFProjections!$A$2:$A$353,$A55,Wolf2021FFProjections!$M$2:$M$353)</f>
        <v>0</v>
      </c>
      <c r="X55" s="14">
        <f>$N55/SUMIF(Wolf2021FFProjections!$A$2:$A$353,$A55,Wolf2021FFProjections!$N$2:$N$353)</f>
        <v>0</v>
      </c>
      <c r="Y55" s="14">
        <f>$P55/SUMIF(Wolf2021FFProjections!$A$2:$A$353,$A55,Wolf2021FFProjections!$P$2:$P$353)</f>
        <v>0.16457960644007155</v>
      </c>
      <c r="Z55" s="14">
        <f>$S55/SUMIF(Wolf2021FFProjections!$A$2:$A$353,$A55,Wolf2021FFProjections!$S$2:$S$353)</f>
        <v>0.15749265426052889</v>
      </c>
    </row>
    <row r="56" spans="1:26" x14ac:dyDescent="0.3">
      <c r="A56" t="s">
        <v>49</v>
      </c>
      <c r="B56" t="s">
        <v>375</v>
      </c>
      <c r="C56" t="s">
        <v>20</v>
      </c>
      <c r="D56">
        <v>57.6</v>
      </c>
      <c r="E56">
        <v>57.6</v>
      </c>
      <c r="F56">
        <v>45.6</v>
      </c>
      <c r="G56">
        <v>33.6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35</v>
      </c>
      <c r="Q56">
        <v>24</v>
      </c>
      <c r="R56">
        <v>0.69</v>
      </c>
      <c r="S56">
        <v>276</v>
      </c>
      <c r="T56">
        <v>1</v>
      </c>
      <c r="U56">
        <v>11.5</v>
      </c>
      <c r="V56">
        <v>3.5</v>
      </c>
      <c r="W56" s="14">
        <f>M56/SUMIF(Wolf2021FFProjections!$A$2:$A$353,$A56,Wolf2021FFProjections!$M$2:$M$353)</f>
        <v>0</v>
      </c>
      <c r="X56" s="14">
        <f>$N56/SUMIF(Wolf2021FFProjections!$A$2:$A$353,$A56,Wolf2021FFProjections!$N$2:$N$353)</f>
        <v>0</v>
      </c>
      <c r="Y56" s="14">
        <f>$P56/SUMIF(Wolf2021FFProjections!$A$2:$A$353,$A56,Wolf2021FFProjections!$P$2:$P$353)</f>
        <v>6.2611806797853303E-2</v>
      </c>
      <c r="Z56" s="14">
        <f>$S56/SUMIF(Wolf2021FFProjections!$A$2:$A$353,$A56,Wolf2021FFProjections!$S$2:$S$353)</f>
        <v>5.4064642507345738E-2</v>
      </c>
    </row>
    <row r="57" spans="1:26" x14ac:dyDescent="0.3">
      <c r="A57" t="s">
        <v>79</v>
      </c>
      <c r="B57" t="s">
        <v>208</v>
      </c>
      <c r="C57" t="s">
        <v>13</v>
      </c>
      <c r="D57">
        <v>390.55</v>
      </c>
      <c r="E57">
        <v>464.55</v>
      </c>
      <c r="F57">
        <v>390.55</v>
      </c>
      <c r="G57">
        <v>390.55</v>
      </c>
      <c r="H57">
        <v>579</v>
      </c>
      <c r="I57">
        <v>388</v>
      </c>
      <c r="J57">
        <v>4683</v>
      </c>
      <c r="K57">
        <v>37</v>
      </c>
      <c r="L57">
        <v>16</v>
      </c>
      <c r="M57">
        <v>66</v>
      </c>
      <c r="N57">
        <v>284</v>
      </c>
      <c r="O57">
        <v>2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4.3</v>
      </c>
      <c r="W57" s="14">
        <f>M57/SUMIF(Wolf2021FFProjections!$A$2:$A$353,$A57,Wolf2021FFProjections!$M$2:$M$353)</f>
        <v>0.14193548387096774</v>
      </c>
      <c r="X57" s="14">
        <f>$N57/SUMIF(Wolf2021FFProjections!$A$2:$A$353,$A57,Wolf2021FFProjections!$N$2:$N$353)</f>
        <v>0.13478879924062648</v>
      </c>
      <c r="Y57" s="14">
        <f>$P57/SUMIF(Wolf2021FFProjections!$A$2:$A$353,$A57,Wolf2021FFProjections!$P$2:$P$353)</f>
        <v>0</v>
      </c>
      <c r="Z57" s="14">
        <f>$S57/SUMIF(Wolf2021FFProjections!$A$2:$A$353,$A57,Wolf2021FFProjections!$S$2:$S$353)</f>
        <v>0</v>
      </c>
    </row>
    <row r="58" spans="1:26" x14ac:dyDescent="0.3">
      <c r="A58" t="s">
        <v>79</v>
      </c>
      <c r="B58" t="s">
        <v>382</v>
      </c>
      <c r="C58" t="s">
        <v>13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2.5</v>
      </c>
      <c r="W58" s="14">
        <f>M58/SUMIF(Wolf2021FFProjections!$A$2:$A$353,$A58,Wolf2021FFProjections!$M$2:$M$353)</f>
        <v>0</v>
      </c>
      <c r="X58" s="14">
        <f>$N58/SUMIF(Wolf2021FFProjections!$A$2:$A$353,$A58,Wolf2021FFProjections!$N$2:$N$353)</f>
        <v>0</v>
      </c>
      <c r="Y58" s="14">
        <f>$P58/SUMIF(Wolf2021FFProjections!$A$2:$A$353,$A58,Wolf2021FFProjections!$P$2:$P$353)</f>
        <v>0</v>
      </c>
      <c r="Z58" s="14">
        <f>$S58/SUMIF(Wolf2021FFProjections!$A$2:$A$353,$A58,Wolf2021FFProjections!$S$2:$S$353)</f>
        <v>0</v>
      </c>
    </row>
    <row r="59" spans="1:26" x14ac:dyDescent="0.3">
      <c r="A59" t="s">
        <v>79</v>
      </c>
      <c r="B59" t="s">
        <v>82</v>
      </c>
      <c r="C59" t="s">
        <v>16</v>
      </c>
      <c r="D59">
        <v>249.9</v>
      </c>
      <c r="E59">
        <v>249.9</v>
      </c>
      <c r="F59">
        <v>226.9</v>
      </c>
      <c r="G59">
        <v>203.9</v>
      </c>
      <c r="H59">
        <v>0</v>
      </c>
      <c r="I59">
        <v>0</v>
      </c>
      <c r="J59">
        <v>0</v>
      </c>
      <c r="K59">
        <v>0</v>
      </c>
      <c r="L59">
        <v>0</v>
      </c>
      <c r="M59">
        <v>221</v>
      </c>
      <c r="N59">
        <v>1039</v>
      </c>
      <c r="O59">
        <v>9</v>
      </c>
      <c r="P59">
        <v>58</v>
      </c>
      <c r="Q59">
        <v>46</v>
      </c>
      <c r="R59">
        <v>0.8</v>
      </c>
      <c r="S59">
        <v>340</v>
      </c>
      <c r="T59">
        <v>2</v>
      </c>
      <c r="U59">
        <v>7.4</v>
      </c>
      <c r="V59">
        <v>4.7</v>
      </c>
      <c r="W59" s="14">
        <f>M59/SUMIF(Wolf2021FFProjections!$A$2:$A$353,$A59,Wolf2021FFProjections!$M$2:$M$353)</f>
        <v>0.47526881720430109</v>
      </c>
      <c r="X59" s="14">
        <f>$N59/SUMIF(Wolf2021FFProjections!$A$2:$A$353,$A59,Wolf2021FFProjections!$N$2:$N$353)</f>
        <v>0.49311817750355957</v>
      </c>
      <c r="Y59" s="14">
        <f>$P59/SUMIF(Wolf2021FFProjections!$A$2:$A$353,$A59,Wolf2021FFProjections!$P$2:$P$353)</f>
        <v>0.10247349823321555</v>
      </c>
      <c r="Z59" s="14">
        <f>$S59/SUMIF(Wolf2021FFProjections!$A$2:$A$353,$A59,Wolf2021FFProjections!$S$2:$S$353)</f>
        <v>7.4025691269322888E-2</v>
      </c>
    </row>
    <row r="60" spans="1:26" x14ac:dyDescent="0.3">
      <c r="A60" t="s">
        <v>79</v>
      </c>
      <c r="B60" t="s">
        <v>685</v>
      </c>
      <c r="C60" t="s">
        <v>16</v>
      </c>
      <c r="D60">
        <v>193.9</v>
      </c>
      <c r="E60">
        <v>193.9</v>
      </c>
      <c r="F60">
        <v>176.9</v>
      </c>
      <c r="G60">
        <v>159.9</v>
      </c>
      <c r="H60">
        <v>0</v>
      </c>
      <c r="I60">
        <v>0</v>
      </c>
      <c r="J60">
        <v>0</v>
      </c>
      <c r="K60">
        <v>0</v>
      </c>
      <c r="L60">
        <v>0</v>
      </c>
      <c r="M60">
        <v>169</v>
      </c>
      <c r="N60">
        <v>744</v>
      </c>
      <c r="O60">
        <v>8</v>
      </c>
      <c r="P60">
        <v>46</v>
      </c>
      <c r="Q60">
        <v>34</v>
      </c>
      <c r="R60">
        <v>0.74</v>
      </c>
      <c r="S60">
        <v>255</v>
      </c>
      <c r="T60">
        <v>2</v>
      </c>
      <c r="U60">
        <v>7.5</v>
      </c>
      <c r="V60">
        <v>4.4000000000000004</v>
      </c>
      <c r="W60" s="14">
        <f>M60/SUMIF(Wolf2021FFProjections!$A$2:$A$353,$A60,Wolf2021FFProjections!$M$2:$M$353)</f>
        <v>0.36344086021505378</v>
      </c>
      <c r="X60" s="14">
        <f>$N60/SUMIF(Wolf2021FFProjections!$A$2:$A$353,$A60,Wolf2021FFProjections!$N$2:$N$353)</f>
        <v>0.35310868533459894</v>
      </c>
      <c r="Y60" s="14">
        <f>$P60/SUMIF(Wolf2021FFProjections!$A$2:$A$353,$A60,Wolf2021FFProjections!$P$2:$P$353)</f>
        <v>8.1272084805653705E-2</v>
      </c>
      <c r="Z60" s="14">
        <f>$S60/SUMIF(Wolf2021FFProjections!$A$2:$A$353,$A60,Wolf2021FFProjections!$S$2:$S$353)</f>
        <v>5.5519268451992163E-2</v>
      </c>
    </row>
    <row r="61" spans="1:26" x14ac:dyDescent="0.3">
      <c r="A61" t="s">
        <v>79</v>
      </c>
      <c r="B61" t="s">
        <v>83</v>
      </c>
      <c r="C61" t="s">
        <v>16</v>
      </c>
      <c r="D61">
        <v>4</v>
      </c>
      <c r="E61">
        <v>4</v>
      </c>
      <c r="F61">
        <v>4</v>
      </c>
      <c r="G61">
        <v>4</v>
      </c>
      <c r="H61">
        <v>0</v>
      </c>
      <c r="I61">
        <v>0</v>
      </c>
      <c r="J61">
        <v>0</v>
      </c>
      <c r="K61">
        <v>0</v>
      </c>
      <c r="L61">
        <v>0</v>
      </c>
      <c r="M61">
        <v>9</v>
      </c>
      <c r="N61">
        <v>40</v>
      </c>
      <c r="O61">
        <v>0</v>
      </c>
      <c r="P61">
        <v>0</v>
      </c>
      <c r="Q61">
        <v>0</v>
      </c>
      <c r="R61">
        <v>0.67</v>
      </c>
      <c r="S61">
        <v>0</v>
      </c>
      <c r="T61">
        <v>0</v>
      </c>
      <c r="U61">
        <v>5.5</v>
      </c>
      <c r="V61">
        <v>4.5</v>
      </c>
      <c r="W61" s="14">
        <f>M61/SUMIF(Wolf2021FFProjections!$A$2:$A$353,$A61,Wolf2021FFProjections!$M$2:$M$353)</f>
        <v>1.935483870967742E-2</v>
      </c>
      <c r="X61" s="14">
        <f>$N61/SUMIF(Wolf2021FFProjections!$A$2:$A$353,$A61,Wolf2021FFProjections!$N$2:$N$353)</f>
        <v>1.8984337921214997E-2</v>
      </c>
      <c r="Y61" s="14">
        <f>$P61/SUMIF(Wolf2021FFProjections!$A$2:$A$353,$A61,Wolf2021FFProjections!$P$2:$P$353)</f>
        <v>0</v>
      </c>
      <c r="Z61" s="14">
        <f>$S61/SUMIF(Wolf2021FFProjections!$A$2:$A$353,$A61,Wolf2021FFProjections!$S$2:$S$353)</f>
        <v>0</v>
      </c>
    </row>
    <row r="62" spans="1:26" x14ac:dyDescent="0.3">
      <c r="A62" t="s">
        <v>79</v>
      </c>
      <c r="B62" t="s">
        <v>85</v>
      </c>
      <c r="C62" t="s">
        <v>18</v>
      </c>
      <c r="D62">
        <v>139.9</v>
      </c>
      <c r="E62">
        <v>139.9</v>
      </c>
      <c r="F62">
        <v>115.9</v>
      </c>
      <c r="G62">
        <v>91.9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69</v>
      </c>
      <c r="Q62">
        <v>48</v>
      </c>
      <c r="R62">
        <v>0.7</v>
      </c>
      <c r="S62">
        <v>499</v>
      </c>
      <c r="T62">
        <v>7</v>
      </c>
      <c r="U62">
        <v>10.4</v>
      </c>
      <c r="V62">
        <v>0</v>
      </c>
      <c r="W62" s="14">
        <f>M62/SUMIF(Wolf2021FFProjections!$A$2:$A$353,$A62,Wolf2021FFProjections!$M$2:$M$353)</f>
        <v>0</v>
      </c>
      <c r="X62" s="14">
        <f>$N62/SUMIF(Wolf2021FFProjections!$A$2:$A$353,$A62,Wolf2021FFProjections!$N$2:$N$353)</f>
        <v>0</v>
      </c>
      <c r="Y62" s="14">
        <f>$P62/SUMIF(Wolf2021FFProjections!$A$2:$A$353,$A62,Wolf2021FFProjections!$P$2:$P$353)</f>
        <v>0.12190812720848057</v>
      </c>
      <c r="Z62" s="14">
        <f>$S62/SUMIF(Wolf2021FFProjections!$A$2:$A$353,$A62,Wolf2021FFProjections!$S$2:$S$353)</f>
        <v>0.10864358806880035</v>
      </c>
    </row>
    <row r="63" spans="1:26" x14ac:dyDescent="0.3">
      <c r="A63" t="s">
        <v>79</v>
      </c>
      <c r="B63" t="s">
        <v>383</v>
      </c>
      <c r="C63" t="s">
        <v>18</v>
      </c>
      <c r="D63">
        <v>76.5</v>
      </c>
      <c r="E63">
        <v>76.5</v>
      </c>
      <c r="F63">
        <v>61.5</v>
      </c>
      <c r="G63">
        <v>46.5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41</v>
      </c>
      <c r="Q63">
        <v>30</v>
      </c>
      <c r="R63">
        <v>0.73</v>
      </c>
      <c r="S63">
        <v>345</v>
      </c>
      <c r="T63">
        <v>2</v>
      </c>
      <c r="U63">
        <v>11.5</v>
      </c>
      <c r="V63">
        <v>0</v>
      </c>
      <c r="W63" s="14">
        <f>M63/SUMIF(Wolf2021FFProjections!$A$2:$A$353,$A63,Wolf2021FFProjections!$M$2:$M$353)</f>
        <v>0</v>
      </c>
      <c r="X63" s="14">
        <f>$N63/SUMIF(Wolf2021FFProjections!$A$2:$A$353,$A63,Wolf2021FFProjections!$N$2:$N$353)</f>
        <v>0</v>
      </c>
      <c r="Y63" s="14">
        <f>$P63/SUMIF(Wolf2021FFProjections!$A$2:$A$353,$A63,Wolf2021FFProjections!$P$2:$P$353)</f>
        <v>7.2438162544169613E-2</v>
      </c>
      <c r="Z63" s="14">
        <f>$S63/SUMIF(Wolf2021FFProjections!$A$2:$A$353,$A63,Wolf2021FFProjections!$S$2:$S$353)</f>
        <v>7.5114304376224683E-2</v>
      </c>
    </row>
    <row r="64" spans="1:26" x14ac:dyDescent="0.3">
      <c r="A64" t="s">
        <v>79</v>
      </c>
      <c r="B64" t="s">
        <v>87</v>
      </c>
      <c r="C64" t="s">
        <v>20</v>
      </c>
      <c r="D64">
        <v>210</v>
      </c>
      <c r="E64">
        <v>210</v>
      </c>
      <c r="F64">
        <v>172</v>
      </c>
      <c r="G64">
        <v>134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110</v>
      </c>
      <c r="Q64">
        <v>76</v>
      </c>
      <c r="R64">
        <v>0.69</v>
      </c>
      <c r="S64">
        <v>980</v>
      </c>
      <c r="T64">
        <v>6</v>
      </c>
      <c r="U64">
        <v>12.9</v>
      </c>
      <c r="V64">
        <v>12</v>
      </c>
      <c r="W64" s="14">
        <f>M64/SUMIF(Wolf2021FFProjections!$A$2:$A$353,$A64,Wolf2021FFProjections!$M$2:$M$353)</f>
        <v>0</v>
      </c>
      <c r="X64" s="14">
        <f>$N64/SUMIF(Wolf2021FFProjections!$A$2:$A$353,$A64,Wolf2021FFProjections!$N$2:$N$353)</f>
        <v>0</v>
      </c>
      <c r="Y64" s="14">
        <f>$P64/SUMIF(Wolf2021FFProjections!$A$2:$A$353,$A64,Wolf2021FFProjections!$P$2:$P$353)</f>
        <v>0.19434628975265017</v>
      </c>
      <c r="Z64" s="14">
        <f>$S64/SUMIF(Wolf2021FFProjections!$A$2:$A$353,$A64,Wolf2021FFProjections!$S$2:$S$353)</f>
        <v>0.21336816895275418</v>
      </c>
    </row>
    <row r="65" spans="1:26" x14ac:dyDescent="0.3">
      <c r="A65" t="s">
        <v>79</v>
      </c>
      <c r="B65" t="s">
        <v>86</v>
      </c>
      <c r="C65" t="s">
        <v>20</v>
      </c>
      <c r="D65">
        <v>257.5</v>
      </c>
      <c r="E65">
        <v>257.5</v>
      </c>
      <c r="F65">
        <v>218</v>
      </c>
      <c r="G65">
        <v>178.5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127</v>
      </c>
      <c r="Q65">
        <v>79</v>
      </c>
      <c r="R65">
        <v>0.62</v>
      </c>
      <c r="S65">
        <v>1185</v>
      </c>
      <c r="T65">
        <v>10</v>
      </c>
      <c r="U65">
        <v>15</v>
      </c>
      <c r="V65">
        <v>0</v>
      </c>
      <c r="W65" s="14">
        <f>M65/SUMIF(Wolf2021FFProjections!$A$2:$A$353,$A65,Wolf2021FFProjections!$M$2:$M$353)</f>
        <v>0</v>
      </c>
      <c r="X65" s="14">
        <f>$N65/SUMIF(Wolf2021FFProjections!$A$2:$A$353,$A65,Wolf2021FFProjections!$N$2:$N$353)</f>
        <v>0</v>
      </c>
      <c r="Y65" s="14">
        <f>$P65/SUMIF(Wolf2021FFProjections!$A$2:$A$353,$A65,Wolf2021FFProjections!$P$2:$P$353)</f>
        <v>0.22438162544169613</v>
      </c>
      <c r="Z65" s="14">
        <f>$S65/SUMIF(Wolf2021FFProjections!$A$2:$A$353,$A65,Wolf2021FFProjections!$S$2:$S$353)</f>
        <v>0.25800130633572826</v>
      </c>
    </row>
    <row r="66" spans="1:26" x14ac:dyDescent="0.3">
      <c r="A66" t="s">
        <v>79</v>
      </c>
      <c r="B66" t="s">
        <v>384</v>
      </c>
      <c r="C66" t="s">
        <v>20</v>
      </c>
      <c r="D66">
        <v>132</v>
      </c>
      <c r="E66">
        <v>132</v>
      </c>
      <c r="F66">
        <v>112</v>
      </c>
      <c r="G66">
        <v>92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69</v>
      </c>
      <c r="Q66">
        <v>40</v>
      </c>
      <c r="R66">
        <v>0.57999999999999996</v>
      </c>
      <c r="S66">
        <v>620</v>
      </c>
      <c r="T66">
        <v>5</v>
      </c>
      <c r="U66">
        <v>15.5</v>
      </c>
      <c r="V66">
        <v>0</v>
      </c>
      <c r="W66" s="14">
        <f>M66/SUMIF(Wolf2021FFProjections!$A$2:$A$353,$A66,Wolf2021FFProjections!$M$2:$M$353)</f>
        <v>0</v>
      </c>
      <c r="X66" s="14">
        <f>$N66/SUMIF(Wolf2021FFProjections!$A$2:$A$353,$A66,Wolf2021FFProjections!$N$2:$N$353)</f>
        <v>0</v>
      </c>
      <c r="Y66" s="14">
        <f>$P66/SUMIF(Wolf2021FFProjections!$A$2:$A$353,$A66,Wolf2021FFProjections!$P$2:$P$353)</f>
        <v>0.12190812720848057</v>
      </c>
      <c r="Z66" s="14">
        <f>$S66/SUMIF(Wolf2021FFProjections!$A$2:$A$353,$A66,Wolf2021FFProjections!$S$2:$S$353)</f>
        <v>0.13498802525582407</v>
      </c>
    </row>
    <row r="67" spans="1:26" x14ac:dyDescent="0.3">
      <c r="A67" t="s">
        <v>79</v>
      </c>
      <c r="B67" t="s">
        <v>712</v>
      </c>
      <c r="C67" t="s">
        <v>20</v>
      </c>
      <c r="D67">
        <v>80.900000000000006</v>
      </c>
      <c r="E67">
        <v>80.900000000000006</v>
      </c>
      <c r="F67">
        <v>67.900000000000006</v>
      </c>
      <c r="G67">
        <v>54.9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46</v>
      </c>
      <c r="Q67">
        <v>26</v>
      </c>
      <c r="R67">
        <v>0.56999999999999995</v>
      </c>
      <c r="S67">
        <v>369</v>
      </c>
      <c r="T67">
        <v>3</v>
      </c>
      <c r="U67">
        <v>14.2</v>
      </c>
      <c r="V67">
        <v>0</v>
      </c>
      <c r="W67" s="14">
        <f>M67/SUMIF(Wolf2021FFProjections!$A$2:$A$353,$A67,Wolf2021FFProjections!$M$2:$M$353)</f>
        <v>0</v>
      </c>
      <c r="X67" s="14">
        <f>$N67/SUMIF(Wolf2021FFProjections!$A$2:$A$353,$A67,Wolf2021FFProjections!$N$2:$N$353)</f>
        <v>0</v>
      </c>
      <c r="Y67" s="14">
        <f>$P67/SUMIF(Wolf2021FFProjections!$A$2:$A$353,$A67,Wolf2021FFProjections!$P$2:$P$353)</f>
        <v>8.1272084805653705E-2</v>
      </c>
      <c r="Z67" s="14">
        <f>$S67/SUMIF(Wolf2021FFProjections!$A$2:$A$353,$A67,Wolf2021FFProjections!$S$2:$S$353)</f>
        <v>8.0339647289353361E-2</v>
      </c>
    </row>
    <row r="68" spans="1:26" x14ac:dyDescent="0.3">
      <c r="A68" t="s">
        <v>102</v>
      </c>
      <c r="B68" t="s">
        <v>103</v>
      </c>
      <c r="C68" t="s">
        <v>13</v>
      </c>
      <c r="D68">
        <v>352.1</v>
      </c>
      <c r="E68">
        <v>416.1</v>
      </c>
      <c r="F68">
        <v>352.1</v>
      </c>
      <c r="G68">
        <v>352.1</v>
      </c>
      <c r="H68">
        <v>528</v>
      </c>
      <c r="I68">
        <v>364</v>
      </c>
      <c r="J68">
        <v>4210</v>
      </c>
      <c r="K68">
        <v>32</v>
      </c>
      <c r="L68">
        <v>6</v>
      </c>
      <c r="M68">
        <v>39</v>
      </c>
      <c r="N68">
        <v>136</v>
      </c>
      <c r="O68">
        <v>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3.5</v>
      </c>
      <c r="W68" s="14">
        <f>M68/SUMIF(Wolf2021FFProjections!$A$2:$A$353,$A68,Wolf2021FFProjections!$M$2:$M$353)</f>
        <v>8.1081081081081086E-2</v>
      </c>
      <c r="X68" s="14">
        <f>$N68/SUMIF(Wolf2021FFProjections!$A$2:$A$353,$A68,Wolf2021FFProjections!$N$2:$N$353)</f>
        <v>6.2242562929061787E-2</v>
      </c>
      <c r="Y68" s="14">
        <f>$P68/SUMIF(Wolf2021FFProjections!$A$2:$A$353,$A68,Wolf2021FFProjections!$P$2:$P$353)</f>
        <v>0</v>
      </c>
      <c r="Z68" s="14">
        <f>$S68/SUMIF(Wolf2021FFProjections!$A$2:$A$353,$A68,Wolf2021FFProjections!$S$2:$S$353)</f>
        <v>0</v>
      </c>
    </row>
    <row r="69" spans="1:26" x14ac:dyDescent="0.3">
      <c r="A69" t="s">
        <v>102</v>
      </c>
      <c r="B69" t="s">
        <v>104</v>
      </c>
      <c r="C69" t="s">
        <v>13</v>
      </c>
      <c r="D69">
        <v>12.1</v>
      </c>
      <c r="E69">
        <v>14.1</v>
      </c>
      <c r="F69">
        <v>12.1</v>
      </c>
      <c r="G69">
        <v>12.1</v>
      </c>
      <c r="H69">
        <v>22</v>
      </c>
      <c r="I69">
        <v>14</v>
      </c>
      <c r="J69">
        <v>162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3.5</v>
      </c>
      <c r="W69" s="14">
        <f>M69/SUMIF(Wolf2021FFProjections!$A$2:$A$353,$A69,Wolf2021FFProjections!$M$2:$M$353)</f>
        <v>0</v>
      </c>
      <c r="X69" s="14">
        <f>$N69/SUMIF(Wolf2021FFProjections!$A$2:$A$353,$A69,Wolf2021FFProjections!$N$2:$N$353)</f>
        <v>0</v>
      </c>
      <c r="Y69" s="14">
        <f>$P69/SUMIF(Wolf2021FFProjections!$A$2:$A$353,$A69,Wolf2021FFProjections!$P$2:$P$353)</f>
        <v>0</v>
      </c>
      <c r="Z69" s="14">
        <f>$S69/SUMIF(Wolf2021FFProjections!$A$2:$A$353,$A69,Wolf2021FFProjections!$S$2:$S$353)</f>
        <v>0</v>
      </c>
    </row>
    <row r="70" spans="1:26" x14ac:dyDescent="0.3">
      <c r="A70" t="s">
        <v>102</v>
      </c>
      <c r="B70" t="s">
        <v>105</v>
      </c>
      <c r="C70" t="s">
        <v>16</v>
      </c>
      <c r="D70">
        <v>273.10000000000002</v>
      </c>
      <c r="E70">
        <v>273.10000000000002</v>
      </c>
      <c r="F70">
        <v>241.1</v>
      </c>
      <c r="G70">
        <v>209.1</v>
      </c>
      <c r="H70">
        <v>0</v>
      </c>
      <c r="I70">
        <v>0</v>
      </c>
      <c r="J70">
        <v>0</v>
      </c>
      <c r="K70">
        <v>0</v>
      </c>
      <c r="L70">
        <v>0</v>
      </c>
      <c r="M70">
        <v>204</v>
      </c>
      <c r="N70">
        <v>979</v>
      </c>
      <c r="O70">
        <v>6</v>
      </c>
      <c r="P70">
        <v>88</v>
      </c>
      <c r="Q70">
        <v>64</v>
      </c>
      <c r="R70">
        <v>0.73</v>
      </c>
      <c r="S70">
        <v>512</v>
      </c>
      <c r="T70">
        <v>4</v>
      </c>
      <c r="U70">
        <v>8</v>
      </c>
      <c r="V70">
        <v>4.8</v>
      </c>
      <c r="W70" s="14">
        <f>M70/SUMIF(Wolf2021FFProjections!$A$2:$A$353,$A70,Wolf2021FFProjections!$M$2:$M$353)</f>
        <v>0.42411642411642414</v>
      </c>
      <c r="X70" s="14">
        <f>$N70/SUMIF(Wolf2021FFProjections!$A$2:$A$353,$A70,Wolf2021FFProjections!$N$2:$N$353)</f>
        <v>0.4480549199084668</v>
      </c>
      <c r="Y70" s="14">
        <f>$P70/SUMIF(Wolf2021FFProjections!$A$2:$A$353,$A70,Wolf2021FFProjections!$P$2:$P$353)</f>
        <v>0.16955684007707128</v>
      </c>
      <c r="Z70" s="14">
        <f>$S70/SUMIF(Wolf2021FFProjections!$A$2:$A$353,$A70,Wolf2021FFProjections!$S$2:$S$353)</f>
        <v>0.12370137714423773</v>
      </c>
    </row>
    <row r="71" spans="1:26" x14ac:dyDescent="0.3">
      <c r="A71" t="s">
        <v>102</v>
      </c>
      <c r="B71" t="s">
        <v>388</v>
      </c>
      <c r="C71" t="s">
        <v>16</v>
      </c>
      <c r="D71">
        <v>198.4</v>
      </c>
      <c r="E71">
        <v>198.4</v>
      </c>
      <c r="F71">
        <v>183.4</v>
      </c>
      <c r="G71">
        <v>168.4</v>
      </c>
      <c r="H71">
        <v>0</v>
      </c>
      <c r="I71">
        <v>0</v>
      </c>
      <c r="J71">
        <v>0</v>
      </c>
      <c r="K71">
        <v>0</v>
      </c>
      <c r="L71">
        <v>0</v>
      </c>
      <c r="M71">
        <v>209</v>
      </c>
      <c r="N71">
        <v>940</v>
      </c>
      <c r="O71">
        <v>7</v>
      </c>
      <c r="P71">
        <v>36</v>
      </c>
      <c r="Q71">
        <v>30</v>
      </c>
      <c r="R71">
        <v>0.83</v>
      </c>
      <c r="S71">
        <v>264</v>
      </c>
      <c r="T71">
        <v>1</v>
      </c>
      <c r="U71">
        <v>8.8000000000000007</v>
      </c>
      <c r="V71">
        <v>4.5</v>
      </c>
      <c r="W71" s="14">
        <f>M71/SUMIF(Wolf2021FFProjections!$A$2:$A$353,$A71,Wolf2021FFProjections!$M$2:$M$353)</f>
        <v>0.43451143451143454</v>
      </c>
      <c r="X71" s="14">
        <f>$N71/SUMIF(Wolf2021FFProjections!$A$2:$A$353,$A71,Wolf2021FFProjections!$N$2:$N$353)</f>
        <v>0.43020594965675057</v>
      </c>
      <c r="Y71" s="14">
        <f>$P71/SUMIF(Wolf2021FFProjections!$A$2:$A$353,$A71,Wolf2021FFProjections!$P$2:$P$353)</f>
        <v>6.9364161849710976E-2</v>
      </c>
      <c r="Z71" s="14">
        <f>$S71/SUMIF(Wolf2021FFProjections!$A$2:$A$353,$A71,Wolf2021FFProjections!$S$2:$S$353)</f>
        <v>6.3783522589997588E-2</v>
      </c>
    </row>
    <row r="72" spans="1:26" x14ac:dyDescent="0.3">
      <c r="A72" t="s">
        <v>102</v>
      </c>
      <c r="B72" t="s">
        <v>106</v>
      </c>
      <c r="C72" t="s">
        <v>16</v>
      </c>
      <c r="D72">
        <v>25.4</v>
      </c>
      <c r="E72">
        <v>25.4</v>
      </c>
      <c r="F72">
        <v>23.4</v>
      </c>
      <c r="G72">
        <v>21.4</v>
      </c>
      <c r="H72">
        <v>0</v>
      </c>
      <c r="I72">
        <v>0</v>
      </c>
      <c r="J72">
        <v>0</v>
      </c>
      <c r="K72">
        <v>0</v>
      </c>
      <c r="L72">
        <v>0</v>
      </c>
      <c r="M72">
        <v>29</v>
      </c>
      <c r="N72">
        <v>130</v>
      </c>
      <c r="O72">
        <v>1</v>
      </c>
      <c r="P72">
        <v>6</v>
      </c>
      <c r="Q72">
        <v>4</v>
      </c>
      <c r="R72">
        <v>0.67</v>
      </c>
      <c r="S72">
        <v>24</v>
      </c>
      <c r="T72">
        <v>0</v>
      </c>
      <c r="U72">
        <v>6</v>
      </c>
      <c r="V72">
        <v>4.5</v>
      </c>
      <c r="W72" s="14">
        <f>M72/SUMIF(Wolf2021FFProjections!$A$2:$A$353,$A72,Wolf2021FFProjections!$M$2:$M$353)</f>
        <v>6.0291060291060294E-2</v>
      </c>
      <c r="X72" s="14">
        <f>$N72/SUMIF(Wolf2021FFProjections!$A$2:$A$353,$A72,Wolf2021FFProjections!$N$2:$N$353)</f>
        <v>5.9496567505720827E-2</v>
      </c>
      <c r="Y72" s="14">
        <f>$P72/SUMIF(Wolf2021FFProjections!$A$2:$A$353,$A72,Wolf2021FFProjections!$P$2:$P$353)</f>
        <v>1.1560693641618497E-2</v>
      </c>
      <c r="Z72" s="14">
        <f>$S72/SUMIF(Wolf2021FFProjections!$A$2:$A$353,$A72,Wolf2021FFProjections!$S$2:$S$353)</f>
        <v>5.7985020536361438E-3</v>
      </c>
    </row>
    <row r="73" spans="1:26" x14ac:dyDescent="0.3">
      <c r="A73" t="s">
        <v>102</v>
      </c>
      <c r="B73" t="s">
        <v>389</v>
      </c>
      <c r="C73" t="s">
        <v>18</v>
      </c>
      <c r="D73">
        <v>140</v>
      </c>
      <c r="E73">
        <v>140</v>
      </c>
      <c r="F73">
        <v>115</v>
      </c>
      <c r="G73">
        <v>90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66</v>
      </c>
      <c r="Q73">
        <v>50</v>
      </c>
      <c r="R73">
        <v>0.75</v>
      </c>
      <c r="S73">
        <v>600</v>
      </c>
      <c r="T73">
        <v>5</v>
      </c>
      <c r="U73">
        <v>12</v>
      </c>
      <c r="V73">
        <v>0</v>
      </c>
      <c r="W73" s="14">
        <f>M73/SUMIF(Wolf2021FFProjections!$A$2:$A$353,$A73,Wolf2021FFProjections!$M$2:$M$353)</f>
        <v>0</v>
      </c>
      <c r="X73" s="14">
        <f>$N73/SUMIF(Wolf2021FFProjections!$A$2:$A$353,$A73,Wolf2021FFProjections!$N$2:$N$353)</f>
        <v>0</v>
      </c>
      <c r="Y73" s="14">
        <f>$P73/SUMIF(Wolf2021FFProjections!$A$2:$A$353,$A73,Wolf2021FFProjections!$P$2:$P$353)</f>
        <v>0.12716763005780346</v>
      </c>
      <c r="Z73" s="14">
        <f>$S73/SUMIF(Wolf2021FFProjections!$A$2:$A$353,$A73,Wolf2021FFProjections!$S$2:$S$353)</f>
        <v>0.14496255134090361</v>
      </c>
    </row>
    <row r="74" spans="1:26" x14ac:dyDescent="0.3">
      <c r="A74" t="s">
        <v>102</v>
      </c>
      <c r="B74" t="s">
        <v>107</v>
      </c>
      <c r="C74" t="s">
        <v>18</v>
      </c>
      <c r="D74">
        <v>23.2</v>
      </c>
      <c r="E74">
        <v>23.2</v>
      </c>
      <c r="F74">
        <v>19.2</v>
      </c>
      <c r="G74">
        <v>15.2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11</v>
      </c>
      <c r="Q74">
        <v>8</v>
      </c>
      <c r="R74">
        <v>0.69</v>
      </c>
      <c r="S74">
        <v>92</v>
      </c>
      <c r="T74">
        <v>1</v>
      </c>
      <c r="U74">
        <v>11.5</v>
      </c>
      <c r="V74">
        <v>0</v>
      </c>
      <c r="W74" s="14">
        <f>M74/SUMIF(Wolf2021FFProjections!$A$2:$A$353,$A74,Wolf2021FFProjections!$M$2:$M$353)</f>
        <v>0</v>
      </c>
      <c r="X74" s="14">
        <f>$N74/SUMIF(Wolf2021FFProjections!$A$2:$A$353,$A74,Wolf2021FFProjections!$N$2:$N$353)</f>
        <v>0</v>
      </c>
      <c r="Y74" s="14">
        <f>$P74/SUMIF(Wolf2021FFProjections!$A$2:$A$353,$A74,Wolf2021FFProjections!$P$2:$P$353)</f>
        <v>2.119460500963391E-2</v>
      </c>
      <c r="Z74" s="14">
        <f>$S74/SUMIF(Wolf2021FFProjections!$A$2:$A$353,$A74,Wolf2021FFProjections!$S$2:$S$353)</f>
        <v>2.2227591205605218E-2</v>
      </c>
    </row>
    <row r="75" spans="1:26" x14ac:dyDescent="0.3">
      <c r="A75" t="s">
        <v>102</v>
      </c>
      <c r="B75" t="s">
        <v>109</v>
      </c>
      <c r="C75" t="s">
        <v>20</v>
      </c>
      <c r="D75">
        <v>207.6</v>
      </c>
      <c r="E75">
        <v>207.6</v>
      </c>
      <c r="F75">
        <v>172.6</v>
      </c>
      <c r="G75">
        <v>137.6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104</v>
      </c>
      <c r="Q75">
        <v>70</v>
      </c>
      <c r="R75">
        <v>0.67</v>
      </c>
      <c r="S75">
        <v>896</v>
      </c>
      <c r="T75">
        <v>8</v>
      </c>
      <c r="U75">
        <v>12.8</v>
      </c>
      <c r="V75">
        <v>0</v>
      </c>
      <c r="W75" s="14">
        <f>M75/SUMIF(Wolf2021FFProjections!$A$2:$A$353,$A75,Wolf2021FFProjections!$M$2:$M$353)</f>
        <v>0</v>
      </c>
      <c r="X75" s="14">
        <f>$N75/SUMIF(Wolf2021FFProjections!$A$2:$A$353,$A75,Wolf2021FFProjections!$N$2:$N$353)</f>
        <v>0</v>
      </c>
      <c r="Y75" s="14">
        <f>$P75/SUMIF(Wolf2021FFProjections!$A$2:$A$353,$A75,Wolf2021FFProjections!$P$2:$P$353)</f>
        <v>0.20038535645472061</v>
      </c>
      <c r="Z75" s="14">
        <f>$S75/SUMIF(Wolf2021FFProjections!$A$2:$A$353,$A75,Wolf2021FFProjections!$S$2:$S$353)</f>
        <v>0.21647741000241605</v>
      </c>
    </row>
    <row r="76" spans="1:26" x14ac:dyDescent="0.3">
      <c r="A76" t="s">
        <v>102</v>
      </c>
      <c r="B76" t="s">
        <v>716</v>
      </c>
      <c r="C76" t="s">
        <v>20</v>
      </c>
      <c r="D76">
        <v>153.19999999999999</v>
      </c>
      <c r="E76">
        <v>153.19999999999999</v>
      </c>
      <c r="F76">
        <v>127.2</v>
      </c>
      <c r="G76">
        <v>101.2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82</v>
      </c>
      <c r="Q76">
        <v>52</v>
      </c>
      <c r="R76">
        <v>0.63</v>
      </c>
      <c r="S76">
        <v>712</v>
      </c>
      <c r="T76">
        <v>5</v>
      </c>
      <c r="U76">
        <v>13.7</v>
      </c>
      <c r="V76">
        <v>0</v>
      </c>
      <c r="W76" s="14">
        <f>M76/SUMIF(Wolf2021FFProjections!$A$2:$A$353,$A76,Wolf2021FFProjections!$M$2:$M$353)</f>
        <v>0</v>
      </c>
      <c r="X76" s="14">
        <f>$N76/SUMIF(Wolf2021FFProjections!$A$2:$A$353,$A76,Wolf2021FFProjections!$N$2:$N$353)</f>
        <v>0</v>
      </c>
      <c r="Y76" s="14">
        <f>$P76/SUMIF(Wolf2021FFProjections!$A$2:$A$353,$A76,Wolf2021FFProjections!$P$2:$P$353)</f>
        <v>0.15799614643545279</v>
      </c>
      <c r="Z76" s="14">
        <f>$S76/SUMIF(Wolf2021FFProjections!$A$2:$A$353,$A76,Wolf2021FFProjections!$S$2:$S$353)</f>
        <v>0.17202222759120561</v>
      </c>
    </row>
    <row r="77" spans="1:26" x14ac:dyDescent="0.3">
      <c r="A77" t="s">
        <v>102</v>
      </c>
      <c r="B77" t="s">
        <v>100</v>
      </c>
      <c r="C77" t="s">
        <v>20</v>
      </c>
      <c r="D77">
        <v>128.9</v>
      </c>
      <c r="E77">
        <v>128.9</v>
      </c>
      <c r="F77">
        <v>105.9</v>
      </c>
      <c r="G77">
        <v>82.9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66</v>
      </c>
      <c r="Q77">
        <v>46</v>
      </c>
      <c r="R77">
        <v>0.7</v>
      </c>
      <c r="S77">
        <v>529</v>
      </c>
      <c r="T77">
        <v>5</v>
      </c>
      <c r="U77">
        <v>11.5</v>
      </c>
      <c r="V77">
        <v>0</v>
      </c>
      <c r="W77" s="14">
        <f>M77/SUMIF(Wolf2021FFProjections!$A$2:$A$353,$A77,Wolf2021FFProjections!$M$2:$M$353)</f>
        <v>0</v>
      </c>
      <c r="X77" s="14">
        <f>$N77/SUMIF(Wolf2021FFProjections!$A$2:$A$353,$A77,Wolf2021FFProjections!$N$2:$N$353)</f>
        <v>0</v>
      </c>
      <c r="Y77" s="14">
        <f>$P77/SUMIF(Wolf2021FFProjections!$A$2:$A$353,$A77,Wolf2021FFProjections!$P$2:$P$353)</f>
        <v>0.12716763005780346</v>
      </c>
      <c r="Z77" s="14">
        <f>$S77/SUMIF(Wolf2021FFProjections!$A$2:$A$353,$A77,Wolf2021FFProjections!$S$2:$S$353)</f>
        <v>0.12780864943223</v>
      </c>
    </row>
    <row r="78" spans="1:26" x14ac:dyDescent="0.3">
      <c r="A78" t="s">
        <v>102</v>
      </c>
      <c r="B78" t="s">
        <v>390</v>
      </c>
      <c r="C78" t="s">
        <v>20</v>
      </c>
      <c r="D78">
        <v>103</v>
      </c>
      <c r="E78">
        <v>103</v>
      </c>
      <c r="F78">
        <v>86</v>
      </c>
      <c r="G78">
        <v>69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60</v>
      </c>
      <c r="Q78">
        <v>34</v>
      </c>
      <c r="R78">
        <v>0.56999999999999995</v>
      </c>
      <c r="S78">
        <v>510</v>
      </c>
      <c r="T78">
        <v>3</v>
      </c>
      <c r="U78">
        <v>15</v>
      </c>
      <c r="V78">
        <v>7.5</v>
      </c>
      <c r="W78" s="14">
        <f>M78/SUMIF(Wolf2021FFProjections!$A$2:$A$353,$A78,Wolf2021FFProjections!$M$2:$M$353)</f>
        <v>0</v>
      </c>
      <c r="X78" s="14">
        <f>$N78/SUMIF(Wolf2021FFProjections!$A$2:$A$353,$A78,Wolf2021FFProjections!$N$2:$N$353)</f>
        <v>0</v>
      </c>
      <c r="Y78" s="14">
        <f>$P78/SUMIF(Wolf2021FFProjections!$A$2:$A$353,$A78,Wolf2021FFProjections!$P$2:$P$353)</f>
        <v>0.11560693641618497</v>
      </c>
      <c r="Z78" s="14">
        <f>$S78/SUMIF(Wolf2021FFProjections!$A$2:$A$353,$A78,Wolf2021FFProjections!$S$2:$S$353)</f>
        <v>0.12321816863976806</v>
      </c>
    </row>
    <row r="79" spans="1:26" x14ac:dyDescent="0.3">
      <c r="A79" t="s">
        <v>111</v>
      </c>
      <c r="B79" t="s">
        <v>118</v>
      </c>
      <c r="C79" t="s">
        <v>13</v>
      </c>
      <c r="D79">
        <v>339.4</v>
      </c>
      <c r="E79">
        <v>399.4</v>
      </c>
      <c r="F79">
        <v>339.4</v>
      </c>
      <c r="G79">
        <v>339.4</v>
      </c>
      <c r="H79">
        <v>615</v>
      </c>
      <c r="I79">
        <v>408</v>
      </c>
      <c r="J79">
        <v>4716</v>
      </c>
      <c r="K79">
        <v>30</v>
      </c>
      <c r="L79">
        <v>15</v>
      </c>
      <c r="M79">
        <v>39</v>
      </c>
      <c r="N79">
        <v>136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3.5</v>
      </c>
      <c r="W79" s="14">
        <f>M79/SUMIF(Wolf2021FFProjections!$A$2:$A$353,$A79,Wolf2021FFProjections!$M$2:$M$353)</f>
        <v>8.1081081081081086E-2</v>
      </c>
      <c r="X79" s="14">
        <f>$N79/SUMIF(Wolf2021FFProjections!$A$2:$A$353,$A79,Wolf2021FFProjections!$N$2:$N$353)</f>
        <v>5.7724957555178265E-2</v>
      </c>
      <c r="Y79" s="14">
        <f>$P79/SUMIF(Wolf2021FFProjections!$A$2:$A$353,$A79,Wolf2021FFProjections!$P$2:$P$353)</f>
        <v>0</v>
      </c>
      <c r="Z79" s="14">
        <f>$S79/SUMIF(Wolf2021FFProjections!$A$2:$A$353,$A79,Wolf2021FFProjections!$S$2:$S$353)</f>
        <v>0</v>
      </c>
    </row>
    <row r="80" spans="1:26" x14ac:dyDescent="0.3">
      <c r="A80" t="s">
        <v>111</v>
      </c>
      <c r="B80" t="s">
        <v>397</v>
      </c>
      <c r="C80" t="s">
        <v>13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14">
        <f>M80/SUMIF(Wolf2021FFProjections!$A$2:$A$353,$A80,Wolf2021FFProjections!$M$2:$M$353)</f>
        <v>0</v>
      </c>
      <c r="X80" s="14">
        <f>$N80/SUMIF(Wolf2021FFProjections!$A$2:$A$353,$A80,Wolf2021FFProjections!$N$2:$N$353)</f>
        <v>0</v>
      </c>
      <c r="Y80" s="14">
        <f>$P80/SUMIF(Wolf2021FFProjections!$A$2:$A$353,$A80,Wolf2021FFProjections!$P$2:$P$353)</f>
        <v>0</v>
      </c>
      <c r="Z80" s="14">
        <f>$S80/SUMIF(Wolf2021FFProjections!$A$2:$A$353,$A80,Wolf2021FFProjections!$S$2:$S$353)</f>
        <v>0</v>
      </c>
    </row>
    <row r="81" spans="1:26" x14ac:dyDescent="0.3">
      <c r="A81" t="s">
        <v>111</v>
      </c>
      <c r="B81" t="s">
        <v>113</v>
      </c>
      <c r="C81" t="s">
        <v>16</v>
      </c>
      <c r="D81">
        <v>326.3</v>
      </c>
      <c r="E81">
        <v>326.3</v>
      </c>
      <c r="F81">
        <v>309.8</v>
      </c>
      <c r="G81">
        <v>293.3</v>
      </c>
      <c r="H81">
        <v>0</v>
      </c>
      <c r="I81">
        <v>0</v>
      </c>
      <c r="J81">
        <v>0</v>
      </c>
      <c r="K81">
        <v>0</v>
      </c>
      <c r="L81">
        <v>0</v>
      </c>
      <c r="M81">
        <v>330</v>
      </c>
      <c r="N81">
        <v>1683</v>
      </c>
      <c r="O81">
        <v>15</v>
      </c>
      <c r="P81">
        <v>43</v>
      </c>
      <c r="Q81">
        <v>33</v>
      </c>
      <c r="R81">
        <v>0.77</v>
      </c>
      <c r="S81">
        <v>290</v>
      </c>
      <c r="T81">
        <v>1</v>
      </c>
      <c r="U81">
        <v>8.8000000000000007</v>
      </c>
      <c r="V81">
        <v>5.0999999999999996</v>
      </c>
      <c r="W81" s="14">
        <f>M81/SUMIF(Wolf2021FFProjections!$A$2:$A$353,$A81,Wolf2021FFProjections!$M$2:$M$353)</f>
        <v>0.68607068607068611</v>
      </c>
      <c r="X81" s="14">
        <f>$N81/SUMIF(Wolf2021FFProjections!$A$2:$A$353,$A81,Wolf2021FFProjections!$N$2:$N$353)</f>
        <v>0.71434634974533107</v>
      </c>
      <c r="Y81" s="14">
        <f>$P81/SUMIF(Wolf2021FFProjections!$A$2:$A$353,$A81,Wolf2021FFProjections!$P$2:$P$353)</f>
        <v>7.2881355932203393E-2</v>
      </c>
      <c r="Z81" s="14">
        <f>$S81/SUMIF(Wolf2021FFProjections!$A$2:$A$353,$A81,Wolf2021FFProjections!$S$2:$S$353)</f>
        <v>6.3457330415754923E-2</v>
      </c>
    </row>
    <row r="82" spans="1:26" x14ac:dyDescent="0.3">
      <c r="A82" t="s">
        <v>111</v>
      </c>
      <c r="B82" t="s">
        <v>114</v>
      </c>
      <c r="C82" t="s">
        <v>16</v>
      </c>
      <c r="D82">
        <v>152.69999999999999</v>
      </c>
      <c r="E82">
        <v>152.69999999999999</v>
      </c>
      <c r="F82">
        <v>125.2</v>
      </c>
      <c r="G82">
        <v>97.7</v>
      </c>
      <c r="H82">
        <v>0</v>
      </c>
      <c r="I82">
        <v>0</v>
      </c>
      <c r="J82">
        <v>0</v>
      </c>
      <c r="K82">
        <v>0</v>
      </c>
      <c r="L82">
        <v>0</v>
      </c>
      <c r="M82">
        <v>63</v>
      </c>
      <c r="N82">
        <v>265</v>
      </c>
      <c r="O82">
        <v>2</v>
      </c>
      <c r="P82">
        <v>74</v>
      </c>
      <c r="Q82">
        <v>55</v>
      </c>
      <c r="R82">
        <v>0.74</v>
      </c>
      <c r="S82">
        <v>412</v>
      </c>
      <c r="T82">
        <v>3</v>
      </c>
      <c r="U82">
        <v>7.5</v>
      </c>
      <c r="V82">
        <v>4.2</v>
      </c>
      <c r="W82" s="14">
        <f>M82/SUMIF(Wolf2021FFProjections!$A$2:$A$353,$A82,Wolf2021FFProjections!$M$2:$M$353)</f>
        <v>0.13097713097713098</v>
      </c>
      <c r="X82" s="14">
        <f>$N82/SUMIF(Wolf2021FFProjections!$A$2:$A$353,$A82,Wolf2021FFProjections!$N$2:$N$353)</f>
        <v>0.11247877758913413</v>
      </c>
      <c r="Y82" s="14">
        <f>$P82/SUMIF(Wolf2021FFProjections!$A$2:$A$353,$A82,Wolf2021FFProjections!$P$2:$P$353)</f>
        <v>0.12542372881355932</v>
      </c>
      <c r="Z82" s="14">
        <f>$S82/SUMIF(Wolf2021FFProjections!$A$2:$A$353,$A82,Wolf2021FFProjections!$S$2:$S$353)</f>
        <v>9.0153172866520789E-2</v>
      </c>
    </row>
    <row r="83" spans="1:26" x14ac:dyDescent="0.3">
      <c r="A83" t="s">
        <v>111</v>
      </c>
      <c r="B83" t="s">
        <v>97</v>
      </c>
      <c r="C83" t="s">
        <v>16</v>
      </c>
      <c r="D83">
        <v>29.8</v>
      </c>
      <c r="E83">
        <v>29.8</v>
      </c>
      <c r="F83">
        <v>27.8</v>
      </c>
      <c r="G83">
        <v>25.8</v>
      </c>
      <c r="H83">
        <v>0</v>
      </c>
      <c r="I83">
        <v>0</v>
      </c>
      <c r="J83">
        <v>0</v>
      </c>
      <c r="K83">
        <v>0</v>
      </c>
      <c r="L83">
        <v>0</v>
      </c>
      <c r="M83">
        <v>39</v>
      </c>
      <c r="N83">
        <v>172</v>
      </c>
      <c r="O83">
        <v>1</v>
      </c>
      <c r="P83">
        <v>6</v>
      </c>
      <c r="Q83">
        <v>4</v>
      </c>
      <c r="R83">
        <v>0.67</v>
      </c>
      <c r="S83">
        <v>26</v>
      </c>
      <c r="T83">
        <v>0</v>
      </c>
      <c r="U83">
        <v>6.5</v>
      </c>
      <c r="V83">
        <v>4.4000000000000004</v>
      </c>
      <c r="W83" s="14">
        <f>M83/SUMIF(Wolf2021FFProjections!$A$2:$A$353,$A83,Wolf2021FFProjections!$M$2:$M$353)</f>
        <v>8.1081081081081086E-2</v>
      </c>
      <c r="X83" s="14">
        <f>$N83/SUMIF(Wolf2021FFProjections!$A$2:$A$353,$A83,Wolf2021FFProjections!$N$2:$N$353)</f>
        <v>7.3005093378607805E-2</v>
      </c>
      <c r="Y83" s="14">
        <f>$P83/SUMIF(Wolf2021FFProjections!$A$2:$A$353,$A83,Wolf2021FFProjections!$P$2:$P$353)</f>
        <v>1.0169491525423728E-2</v>
      </c>
      <c r="Z83" s="14">
        <f>$S83/SUMIF(Wolf2021FFProjections!$A$2:$A$353,$A83,Wolf2021FFProjections!$S$2:$S$353)</f>
        <v>5.6892778993435445E-3</v>
      </c>
    </row>
    <row r="84" spans="1:26" x14ac:dyDescent="0.3">
      <c r="A84" t="s">
        <v>111</v>
      </c>
      <c r="B84" t="s">
        <v>115</v>
      </c>
      <c r="C84" t="s">
        <v>18</v>
      </c>
      <c r="D84">
        <v>143.19999999999999</v>
      </c>
      <c r="E84">
        <v>143.19999999999999</v>
      </c>
      <c r="F84">
        <v>119.7</v>
      </c>
      <c r="G84">
        <v>96.2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74</v>
      </c>
      <c r="Q84">
        <v>47</v>
      </c>
      <c r="R84">
        <v>0.63</v>
      </c>
      <c r="S84">
        <v>602</v>
      </c>
      <c r="T84">
        <v>6</v>
      </c>
      <c r="U84">
        <v>12.8</v>
      </c>
      <c r="V84">
        <v>0</v>
      </c>
      <c r="W84" s="14">
        <f>M84/SUMIF(Wolf2021FFProjections!$A$2:$A$353,$A84,Wolf2021FFProjections!$M$2:$M$353)</f>
        <v>0</v>
      </c>
      <c r="X84" s="14">
        <f>$N84/SUMIF(Wolf2021FFProjections!$A$2:$A$353,$A84,Wolf2021FFProjections!$N$2:$N$353)</f>
        <v>0</v>
      </c>
      <c r="Y84" s="14">
        <f>$P84/SUMIF(Wolf2021FFProjections!$A$2:$A$353,$A84,Wolf2021FFProjections!$P$2:$P$353)</f>
        <v>0.12542372881355932</v>
      </c>
      <c r="Z84" s="14">
        <f>$S84/SUMIF(Wolf2021FFProjections!$A$2:$A$353,$A84,Wolf2021FFProjections!$S$2:$S$353)</f>
        <v>0.13172866520787746</v>
      </c>
    </row>
    <row r="85" spans="1:26" x14ac:dyDescent="0.3">
      <c r="A85" t="s">
        <v>111</v>
      </c>
      <c r="B85" t="s">
        <v>398</v>
      </c>
      <c r="C85" t="s">
        <v>18</v>
      </c>
      <c r="D85">
        <v>70.900000000000006</v>
      </c>
      <c r="E85">
        <v>70.900000000000006</v>
      </c>
      <c r="F85">
        <v>57.4</v>
      </c>
      <c r="G85">
        <v>43.9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43</v>
      </c>
      <c r="Q85">
        <v>27</v>
      </c>
      <c r="R85">
        <v>0.62</v>
      </c>
      <c r="S85">
        <v>319</v>
      </c>
      <c r="T85">
        <v>2</v>
      </c>
      <c r="U85">
        <v>11.8</v>
      </c>
      <c r="V85">
        <v>0</v>
      </c>
      <c r="W85" s="14">
        <f>M85/SUMIF(Wolf2021FFProjections!$A$2:$A$353,$A85,Wolf2021FFProjections!$M$2:$M$353)</f>
        <v>0</v>
      </c>
      <c r="X85" s="14">
        <f>$N85/SUMIF(Wolf2021FFProjections!$A$2:$A$353,$A85,Wolf2021FFProjections!$N$2:$N$353)</f>
        <v>0</v>
      </c>
      <c r="Y85" s="14">
        <f>$P85/SUMIF(Wolf2021FFProjections!$A$2:$A$353,$A85,Wolf2021FFProjections!$P$2:$P$353)</f>
        <v>7.2881355932203393E-2</v>
      </c>
      <c r="Z85" s="14">
        <f>$S85/SUMIF(Wolf2021FFProjections!$A$2:$A$353,$A85,Wolf2021FFProjections!$S$2:$S$353)</f>
        <v>6.9803063457330422E-2</v>
      </c>
    </row>
    <row r="86" spans="1:26" x14ac:dyDescent="0.3">
      <c r="A86" t="s">
        <v>111</v>
      </c>
      <c r="B86" t="s">
        <v>718</v>
      </c>
      <c r="C86" t="s">
        <v>20</v>
      </c>
      <c r="D86">
        <v>265.3</v>
      </c>
      <c r="E86">
        <v>265.3</v>
      </c>
      <c r="F86">
        <v>216.8</v>
      </c>
      <c r="G86">
        <v>168.3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141</v>
      </c>
      <c r="Q86">
        <v>97</v>
      </c>
      <c r="R86">
        <v>0.69</v>
      </c>
      <c r="S86">
        <v>1203</v>
      </c>
      <c r="T86">
        <v>8</v>
      </c>
      <c r="U86">
        <v>12.4</v>
      </c>
      <c r="V86">
        <v>0</v>
      </c>
      <c r="W86" s="14">
        <f>M86/SUMIF(Wolf2021FFProjections!$A$2:$A$353,$A86,Wolf2021FFProjections!$M$2:$M$353)</f>
        <v>0</v>
      </c>
      <c r="X86" s="14">
        <f>$N86/SUMIF(Wolf2021FFProjections!$A$2:$A$353,$A86,Wolf2021FFProjections!$N$2:$N$353)</f>
        <v>0</v>
      </c>
      <c r="Y86" s="14">
        <f>$P86/SUMIF(Wolf2021FFProjections!$A$2:$A$353,$A86,Wolf2021FFProjections!$P$2:$P$353)</f>
        <v>0.23898305084745763</v>
      </c>
      <c r="Z86" s="14">
        <f>$S86/SUMIF(Wolf2021FFProjections!$A$2:$A$353,$A86,Wolf2021FFProjections!$S$2:$S$353)</f>
        <v>0.26323851203501092</v>
      </c>
    </row>
    <row r="87" spans="1:26" x14ac:dyDescent="0.3">
      <c r="A87" t="s">
        <v>111</v>
      </c>
      <c r="B87" t="s">
        <v>399</v>
      </c>
      <c r="C87" t="s">
        <v>20</v>
      </c>
      <c r="D87">
        <v>152.19999999999999</v>
      </c>
      <c r="E87">
        <v>152.19999999999999</v>
      </c>
      <c r="F87">
        <v>126.2</v>
      </c>
      <c r="G87">
        <v>100.2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86</v>
      </c>
      <c r="Q87">
        <v>52</v>
      </c>
      <c r="R87">
        <v>0.6</v>
      </c>
      <c r="S87">
        <v>702</v>
      </c>
      <c r="T87">
        <v>5</v>
      </c>
      <c r="U87">
        <v>13.5</v>
      </c>
      <c r="V87">
        <v>0</v>
      </c>
      <c r="W87" s="14">
        <f>M87/SUMIF(Wolf2021FFProjections!$A$2:$A$353,$A87,Wolf2021FFProjections!$M$2:$M$353)</f>
        <v>0</v>
      </c>
      <c r="X87" s="14">
        <f>$N87/SUMIF(Wolf2021FFProjections!$A$2:$A$353,$A87,Wolf2021FFProjections!$N$2:$N$353)</f>
        <v>0</v>
      </c>
      <c r="Y87" s="14">
        <f>$P87/SUMIF(Wolf2021FFProjections!$A$2:$A$353,$A87,Wolf2021FFProjections!$P$2:$P$353)</f>
        <v>0.14576271186440679</v>
      </c>
      <c r="Z87" s="14">
        <f>$S87/SUMIF(Wolf2021FFProjections!$A$2:$A$353,$A87,Wolf2021FFProjections!$S$2:$S$353)</f>
        <v>0.15361050328227571</v>
      </c>
    </row>
    <row r="88" spans="1:26" x14ac:dyDescent="0.3">
      <c r="A88" t="s">
        <v>111</v>
      </c>
      <c r="B88" t="s">
        <v>116</v>
      </c>
      <c r="C88" t="s">
        <v>20</v>
      </c>
      <c r="D88">
        <v>142.80000000000001</v>
      </c>
      <c r="E88">
        <v>142.80000000000001</v>
      </c>
      <c r="F88">
        <v>116.3</v>
      </c>
      <c r="G88">
        <v>89.8</v>
      </c>
      <c r="H88">
        <v>0</v>
      </c>
      <c r="I88">
        <v>0</v>
      </c>
      <c r="J88">
        <v>0</v>
      </c>
      <c r="K88">
        <v>0</v>
      </c>
      <c r="L88">
        <v>0</v>
      </c>
      <c r="M88">
        <v>10</v>
      </c>
      <c r="N88">
        <v>100</v>
      </c>
      <c r="O88">
        <v>0</v>
      </c>
      <c r="P88">
        <v>80</v>
      </c>
      <c r="Q88">
        <v>53</v>
      </c>
      <c r="R88">
        <v>0.66</v>
      </c>
      <c r="S88">
        <v>678</v>
      </c>
      <c r="T88">
        <v>2</v>
      </c>
      <c r="U88">
        <v>12.8</v>
      </c>
      <c r="V88">
        <v>10</v>
      </c>
      <c r="W88" s="14">
        <f>M88/SUMIF(Wolf2021FFProjections!$A$2:$A$353,$A88,Wolf2021FFProjections!$M$2:$M$353)</f>
        <v>2.0790020790020791E-2</v>
      </c>
      <c r="X88" s="14">
        <f>$N88/SUMIF(Wolf2021FFProjections!$A$2:$A$353,$A88,Wolf2021FFProjections!$N$2:$N$353)</f>
        <v>4.2444821731748725E-2</v>
      </c>
      <c r="Y88" s="14">
        <f>$P88/SUMIF(Wolf2021FFProjections!$A$2:$A$353,$A88,Wolf2021FFProjections!$P$2:$P$353)</f>
        <v>0.13559322033898305</v>
      </c>
      <c r="Z88" s="14">
        <f>$S88/SUMIF(Wolf2021FFProjections!$A$2:$A$353,$A88,Wolf2021FFProjections!$S$2:$S$353)</f>
        <v>0.14835886214442012</v>
      </c>
    </row>
    <row r="89" spans="1:26" x14ac:dyDescent="0.3">
      <c r="A89" t="s">
        <v>111</v>
      </c>
      <c r="B89" t="s">
        <v>400</v>
      </c>
      <c r="C89" t="s">
        <v>20</v>
      </c>
      <c r="D89">
        <v>71.8</v>
      </c>
      <c r="E89">
        <v>71.8</v>
      </c>
      <c r="F89">
        <v>58.8</v>
      </c>
      <c r="G89">
        <v>45.8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43</v>
      </c>
      <c r="Q89">
        <v>26</v>
      </c>
      <c r="R89">
        <v>0.61</v>
      </c>
      <c r="S89">
        <v>338</v>
      </c>
      <c r="T89">
        <v>2</v>
      </c>
      <c r="U89">
        <v>13</v>
      </c>
      <c r="V89">
        <v>8</v>
      </c>
      <c r="W89" s="14">
        <f>M89/SUMIF(Wolf2021FFProjections!$A$2:$A$353,$A89,Wolf2021FFProjections!$M$2:$M$353)</f>
        <v>0</v>
      </c>
      <c r="X89" s="14">
        <f>$N89/SUMIF(Wolf2021FFProjections!$A$2:$A$353,$A89,Wolf2021FFProjections!$N$2:$N$353)</f>
        <v>0</v>
      </c>
      <c r="Y89" s="14">
        <f>$P89/SUMIF(Wolf2021FFProjections!$A$2:$A$353,$A89,Wolf2021FFProjections!$P$2:$P$353)</f>
        <v>7.2881355932203393E-2</v>
      </c>
      <c r="Z89" s="14">
        <f>$S89/SUMIF(Wolf2021FFProjections!$A$2:$A$353,$A89,Wolf2021FFProjections!$S$2:$S$353)</f>
        <v>7.3960612691466088E-2</v>
      </c>
    </row>
    <row r="90" spans="1:26" x14ac:dyDescent="0.3">
      <c r="A90" t="s">
        <v>125</v>
      </c>
      <c r="B90" t="s">
        <v>126</v>
      </c>
      <c r="C90" t="s">
        <v>13</v>
      </c>
      <c r="D90">
        <v>350.65</v>
      </c>
      <c r="E90">
        <v>402.65</v>
      </c>
      <c r="F90">
        <v>350.65</v>
      </c>
      <c r="G90">
        <v>350.65</v>
      </c>
      <c r="H90">
        <v>640</v>
      </c>
      <c r="I90">
        <v>410</v>
      </c>
      <c r="J90">
        <v>4473</v>
      </c>
      <c r="K90">
        <v>26</v>
      </c>
      <c r="L90">
        <v>13</v>
      </c>
      <c r="M90">
        <v>69</v>
      </c>
      <c r="N90">
        <v>310</v>
      </c>
      <c r="O90">
        <v>3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4.5</v>
      </c>
      <c r="W90" s="14">
        <f>M90/SUMIF(Wolf2021FFProjections!$A$2:$A$353,$A90,Wolf2021FFProjections!$M$2:$M$353)</f>
        <v>0.1619718309859155</v>
      </c>
      <c r="X90" s="14">
        <f>$N90/SUMIF(Wolf2021FFProjections!$A$2:$A$353,$A90,Wolf2021FFProjections!$N$2:$N$353)</f>
        <v>0.16847826086956522</v>
      </c>
      <c r="Y90" s="14">
        <f>$P90/SUMIF(Wolf2021FFProjections!$A$2:$A$353,$A90,Wolf2021FFProjections!$P$2:$P$353)</f>
        <v>0</v>
      </c>
      <c r="Z90" s="14">
        <f>$S90/SUMIF(Wolf2021FFProjections!$A$2:$A$353,$A90,Wolf2021FFProjections!$S$2:$S$353)</f>
        <v>0</v>
      </c>
    </row>
    <row r="91" spans="1:26" x14ac:dyDescent="0.3">
      <c r="A91" t="s">
        <v>125</v>
      </c>
      <c r="B91" t="s">
        <v>453</v>
      </c>
      <c r="C91" t="s">
        <v>13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14">
        <f>M91/SUMIF(Wolf2021FFProjections!$A$2:$A$353,$A91,Wolf2021FFProjections!$M$2:$M$353)</f>
        <v>0</v>
      </c>
      <c r="X91" s="14">
        <f>$N91/SUMIF(Wolf2021FFProjections!$A$2:$A$353,$A91,Wolf2021FFProjections!$N$2:$N$353)</f>
        <v>0</v>
      </c>
      <c r="Y91" s="14">
        <f>$P91/SUMIF(Wolf2021FFProjections!$A$2:$A$353,$A91,Wolf2021FFProjections!$P$2:$P$353)</f>
        <v>0</v>
      </c>
      <c r="Z91" s="14">
        <f>$S91/SUMIF(Wolf2021FFProjections!$A$2:$A$353,$A91,Wolf2021FFProjections!$S$2:$S$353)</f>
        <v>0</v>
      </c>
    </row>
    <row r="92" spans="1:26" x14ac:dyDescent="0.3">
      <c r="A92" t="s">
        <v>125</v>
      </c>
      <c r="B92" t="s">
        <v>703</v>
      </c>
      <c r="C92" t="s">
        <v>16</v>
      </c>
      <c r="D92">
        <v>239.6</v>
      </c>
      <c r="E92">
        <v>239.6</v>
      </c>
      <c r="F92">
        <v>207.6</v>
      </c>
      <c r="G92">
        <v>175.6</v>
      </c>
      <c r="H92">
        <v>0</v>
      </c>
      <c r="I92">
        <v>0</v>
      </c>
      <c r="J92">
        <v>0</v>
      </c>
      <c r="K92">
        <v>0</v>
      </c>
      <c r="L92">
        <v>0</v>
      </c>
      <c r="M92">
        <v>185</v>
      </c>
      <c r="N92">
        <v>758</v>
      </c>
      <c r="O92">
        <v>4</v>
      </c>
      <c r="P92">
        <v>83</v>
      </c>
      <c r="Q92">
        <v>64</v>
      </c>
      <c r="R92">
        <v>0.77</v>
      </c>
      <c r="S92">
        <v>518</v>
      </c>
      <c r="T92">
        <v>4</v>
      </c>
      <c r="U92">
        <v>8.1</v>
      </c>
      <c r="V92">
        <v>4.0999999999999996</v>
      </c>
      <c r="W92" s="14">
        <f>M92/SUMIF(Wolf2021FFProjections!$A$2:$A$353,$A92,Wolf2021FFProjections!$M$2:$M$353)</f>
        <v>0.43427230046948356</v>
      </c>
      <c r="X92" s="14">
        <f>$N92/SUMIF(Wolf2021FFProjections!$A$2:$A$353,$A92,Wolf2021FFProjections!$N$2:$N$353)</f>
        <v>0.41195652173913044</v>
      </c>
      <c r="Y92" s="14">
        <f>$P92/SUMIF(Wolf2021FFProjections!$A$2:$A$353,$A92,Wolf2021FFProjections!$P$2:$P$353)</f>
        <v>0.13810316139767054</v>
      </c>
      <c r="Z92" s="14">
        <f>$S92/SUMIF(Wolf2021FFProjections!$A$2:$A$353,$A92,Wolf2021FFProjections!$S$2:$S$353)</f>
        <v>0.12122630470395507</v>
      </c>
    </row>
    <row r="93" spans="1:26" x14ac:dyDescent="0.3">
      <c r="A93" t="s">
        <v>125</v>
      </c>
      <c r="B93" t="s">
        <v>128</v>
      </c>
      <c r="C93" t="s">
        <v>16</v>
      </c>
      <c r="D93">
        <v>117</v>
      </c>
      <c r="E93">
        <v>117</v>
      </c>
      <c r="F93">
        <v>110</v>
      </c>
      <c r="G93">
        <v>103</v>
      </c>
      <c r="H93">
        <v>0</v>
      </c>
      <c r="I93">
        <v>0</v>
      </c>
      <c r="J93">
        <v>0</v>
      </c>
      <c r="K93">
        <v>0</v>
      </c>
      <c r="L93">
        <v>0</v>
      </c>
      <c r="M93">
        <v>129</v>
      </c>
      <c r="N93">
        <v>580</v>
      </c>
      <c r="O93">
        <v>5</v>
      </c>
      <c r="P93">
        <v>19</v>
      </c>
      <c r="Q93">
        <v>14</v>
      </c>
      <c r="R93">
        <v>0.74</v>
      </c>
      <c r="S93">
        <v>90</v>
      </c>
      <c r="T93">
        <v>1</v>
      </c>
      <c r="U93">
        <v>6.4</v>
      </c>
      <c r="V93">
        <v>4.5</v>
      </c>
      <c r="W93" s="14">
        <f>M93/SUMIF(Wolf2021FFProjections!$A$2:$A$353,$A93,Wolf2021FFProjections!$M$2:$M$353)</f>
        <v>0.30281690140845069</v>
      </c>
      <c r="X93" s="14">
        <f>$N93/SUMIF(Wolf2021FFProjections!$A$2:$A$353,$A93,Wolf2021FFProjections!$N$2:$N$353)</f>
        <v>0.31521739130434784</v>
      </c>
      <c r="Y93" s="14">
        <f>$P93/SUMIF(Wolf2021FFProjections!$A$2:$A$353,$A93,Wolf2021FFProjections!$P$2:$P$353)</f>
        <v>3.1613976705490848E-2</v>
      </c>
      <c r="Z93" s="14">
        <f>$S93/SUMIF(Wolf2021FFProjections!$A$2:$A$353,$A93,Wolf2021FFProjections!$S$2:$S$353)</f>
        <v>2.1062485373274046E-2</v>
      </c>
    </row>
    <row r="94" spans="1:26" x14ac:dyDescent="0.3">
      <c r="A94" t="s">
        <v>125</v>
      </c>
      <c r="B94" t="s">
        <v>454</v>
      </c>
      <c r="C94" t="s">
        <v>16</v>
      </c>
      <c r="D94">
        <v>26.7</v>
      </c>
      <c r="E94">
        <v>26.7</v>
      </c>
      <c r="F94">
        <v>24.7</v>
      </c>
      <c r="G94">
        <v>22.7</v>
      </c>
      <c r="H94">
        <v>0</v>
      </c>
      <c r="I94">
        <v>0</v>
      </c>
      <c r="J94">
        <v>0</v>
      </c>
      <c r="K94">
        <v>0</v>
      </c>
      <c r="L94">
        <v>0</v>
      </c>
      <c r="M94">
        <v>34</v>
      </c>
      <c r="N94">
        <v>129</v>
      </c>
      <c r="O94">
        <v>1</v>
      </c>
      <c r="P94">
        <v>6</v>
      </c>
      <c r="Q94">
        <v>4</v>
      </c>
      <c r="R94">
        <v>0.67</v>
      </c>
      <c r="S94">
        <v>38</v>
      </c>
      <c r="T94">
        <v>0</v>
      </c>
      <c r="U94">
        <v>9.5</v>
      </c>
      <c r="V94">
        <v>3.8</v>
      </c>
      <c r="W94" s="14">
        <f>M94/SUMIF(Wolf2021FFProjections!$A$2:$A$353,$A94,Wolf2021FFProjections!$M$2:$M$353)</f>
        <v>7.9812206572769953E-2</v>
      </c>
      <c r="X94" s="14">
        <f>$N94/SUMIF(Wolf2021FFProjections!$A$2:$A$353,$A94,Wolf2021FFProjections!$N$2:$N$353)</f>
        <v>7.0108695652173911E-2</v>
      </c>
      <c r="Y94" s="14">
        <f>$P94/SUMIF(Wolf2021FFProjections!$A$2:$A$353,$A94,Wolf2021FFProjections!$P$2:$P$353)</f>
        <v>9.9833610648918467E-3</v>
      </c>
      <c r="Z94" s="14">
        <f>$S94/SUMIF(Wolf2021FFProjections!$A$2:$A$353,$A94,Wolf2021FFProjections!$S$2:$S$353)</f>
        <v>8.8930493798268194E-3</v>
      </c>
    </row>
    <row r="95" spans="1:26" x14ac:dyDescent="0.3">
      <c r="A95" t="s">
        <v>125</v>
      </c>
      <c r="B95" t="s">
        <v>181</v>
      </c>
      <c r="C95" t="s">
        <v>18</v>
      </c>
      <c r="D95">
        <v>132.1</v>
      </c>
      <c r="E95">
        <v>132.1</v>
      </c>
      <c r="F95">
        <v>106.6</v>
      </c>
      <c r="G95">
        <v>81.099999999999994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83</v>
      </c>
      <c r="Q95">
        <v>51</v>
      </c>
      <c r="R95">
        <v>0.62</v>
      </c>
      <c r="S95">
        <v>571</v>
      </c>
      <c r="T95">
        <v>4</v>
      </c>
      <c r="U95">
        <v>11.2</v>
      </c>
      <c r="V95">
        <v>0</v>
      </c>
      <c r="W95" s="14">
        <f>M95/SUMIF(Wolf2021FFProjections!$A$2:$A$353,$A95,Wolf2021FFProjections!$M$2:$M$353)</f>
        <v>0</v>
      </c>
      <c r="X95" s="14">
        <f>$N95/SUMIF(Wolf2021FFProjections!$A$2:$A$353,$A95,Wolf2021FFProjections!$N$2:$N$353)</f>
        <v>0</v>
      </c>
      <c r="Y95" s="14">
        <f>$P95/SUMIF(Wolf2021FFProjections!$A$2:$A$353,$A95,Wolf2021FFProjections!$P$2:$P$353)</f>
        <v>0.13810316139767054</v>
      </c>
      <c r="Z95" s="14">
        <f>$S95/SUMIF(Wolf2021FFProjections!$A$2:$A$353,$A95,Wolf2021FFProjections!$S$2:$S$353)</f>
        <v>0.13362976831266091</v>
      </c>
    </row>
    <row r="96" spans="1:26" x14ac:dyDescent="0.3">
      <c r="A96" t="s">
        <v>125</v>
      </c>
      <c r="B96" t="s">
        <v>26</v>
      </c>
      <c r="C96" t="s">
        <v>18</v>
      </c>
      <c r="D96">
        <v>89.4</v>
      </c>
      <c r="E96">
        <v>89.4</v>
      </c>
      <c r="F96">
        <v>72.400000000000006</v>
      </c>
      <c r="G96">
        <v>55.4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51</v>
      </c>
      <c r="Q96">
        <v>34</v>
      </c>
      <c r="R96">
        <v>0.66</v>
      </c>
      <c r="S96">
        <v>374</v>
      </c>
      <c r="T96">
        <v>3</v>
      </c>
      <c r="U96">
        <v>11</v>
      </c>
      <c r="V96">
        <v>0</v>
      </c>
      <c r="W96" s="14">
        <f>M96/SUMIF(Wolf2021FFProjections!$A$2:$A$353,$A96,Wolf2021FFProjections!$M$2:$M$353)</f>
        <v>0</v>
      </c>
      <c r="X96" s="14">
        <f>$N96/SUMIF(Wolf2021FFProjections!$A$2:$A$353,$A96,Wolf2021FFProjections!$N$2:$N$353)</f>
        <v>0</v>
      </c>
      <c r="Y96" s="14">
        <f>$P96/SUMIF(Wolf2021FFProjections!$A$2:$A$353,$A96,Wolf2021FFProjections!$P$2:$P$353)</f>
        <v>8.4858569051580693E-2</v>
      </c>
      <c r="Z96" s="14">
        <f>$S96/SUMIF(Wolf2021FFProjections!$A$2:$A$353,$A96,Wolf2021FFProjections!$S$2:$S$353)</f>
        <v>8.7526328106716594E-2</v>
      </c>
    </row>
    <row r="97" spans="1:26" x14ac:dyDescent="0.3">
      <c r="A97" t="s">
        <v>125</v>
      </c>
      <c r="B97" t="s">
        <v>21</v>
      </c>
      <c r="C97" t="s">
        <v>20</v>
      </c>
      <c r="D97">
        <v>183</v>
      </c>
      <c r="E97">
        <v>183</v>
      </c>
      <c r="F97">
        <v>149</v>
      </c>
      <c r="G97">
        <v>115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109</v>
      </c>
      <c r="Q97">
        <v>68</v>
      </c>
      <c r="R97">
        <v>0.62</v>
      </c>
      <c r="S97">
        <v>850</v>
      </c>
      <c r="T97">
        <v>5</v>
      </c>
      <c r="U97">
        <v>12.5</v>
      </c>
      <c r="V97">
        <v>0</v>
      </c>
      <c r="W97" s="14">
        <f>M97/SUMIF(Wolf2021FFProjections!$A$2:$A$353,$A97,Wolf2021FFProjections!$M$2:$M$353)</f>
        <v>0</v>
      </c>
      <c r="X97" s="14">
        <f>$N97/SUMIF(Wolf2021FFProjections!$A$2:$A$353,$A97,Wolf2021FFProjections!$N$2:$N$353)</f>
        <v>0</v>
      </c>
      <c r="Y97" s="14">
        <f>$P97/SUMIF(Wolf2021FFProjections!$A$2:$A$353,$A97,Wolf2021FFProjections!$P$2:$P$353)</f>
        <v>0.18136439267886856</v>
      </c>
      <c r="Z97" s="14">
        <f>$S97/SUMIF(Wolf2021FFProjections!$A$2:$A$353,$A97,Wolf2021FFProjections!$S$2:$S$353)</f>
        <v>0.19892347296981044</v>
      </c>
    </row>
    <row r="98" spans="1:26" x14ac:dyDescent="0.3">
      <c r="A98" t="s">
        <v>125</v>
      </c>
      <c r="B98" t="s">
        <v>719</v>
      </c>
      <c r="C98" t="s">
        <v>20</v>
      </c>
      <c r="D98">
        <v>160.5</v>
      </c>
      <c r="E98">
        <v>160.5</v>
      </c>
      <c r="F98">
        <v>132</v>
      </c>
      <c r="G98">
        <v>103.5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96</v>
      </c>
      <c r="Q98">
        <v>57</v>
      </c>
      <c r="R98">
        <v>0.59</v>
      </c>
      <c r="S98">
        <v>735</v>
      </c>
      <c r="T98">
        <v>5</v>
      </c>
      <c r="U98">
        <v>12.9</v>
      </c>
      <c r="V98">
        <v>12</v>
      </c>
      <c r="W98" s="14">
        <f>M98/SUMIF(Wolf2021FFProjections!$A$2:$A$353,$A98,Wolf2021FFProjections!$M$2:$M$353)</f>
        <v>0</v>
      </c>
      <c r="X98" s="14">
        <f>$N98/SUMIF(Wolf2021FFProjections!$A$2:$A$353,$A98,Wolf2021FFProjections!$N$2:$N$353)</f>
        <v>0</v>
      </c>
      <c r="Y98" s="14">
        <f>$P98/SUMIF(Wolf2021FFProjections!$A$2:$A$353,$A98,Wolf2021FFProjections!$P$2:$P$353)</f>
        <v>0.15973377703826955</v>
      </c>
      <c r="Z98" s="14">
        <f>$S98/SUMIF(Wolf2021FFProjections!$A$2:$A$353,$A98,Wolf2021FFProjections!$S$2:$S$353)</f>
        <v>0.17201029721507138</v>
      </c>
    </row>
    <row r="99" spans="1:26" x14ac:dyDescent="0.3">
      <c r="A99" t="s">
        <v>125</v>
      </c>
      <c r="B99" t="s">
        <v>455</v>
      </c>
      <c r="C99" t="s">
        <v>20</v>
      </c>
      <c r="D99">
        <v>93.9</v>
      </c>
      <c r="E99">
        <v>93.9</v>
      </c>
      <c r="F99">
        <v>73.400000000000006</v>
      </c>
      <c r="G99">
        <v>52.9</v>
      </c>
      <c r="H99">
        <v>0</v>
      </c>
      <c r="I99">
        <v>0</v>
      </c>
      <c r="J99">
        <v>0</v>
      </c>
      <c r="K99">
        <v>0</v>
      </c>
      <c r="L99">
        <v>0</v>
      </c>
      <c r="M99">
        <v>9</v>
      </c>
      <c r="N99">
        <v>63</v>
      </c>
      <c r="O99">
        <v>0</v>
      </c>
      <c r="P99">
        <v>64</v>
      </c>
      <c r="Q99">
        <v>41</v>
      </c>
      <c r="R99">
        <v>0.64</v>
      </c>
      <c r="S99">
        <v>406</v>
      </c>
      <c r="T99">
        <v>1</v>
      </c>
      <c r="U99">
        <v>9.9</v>
      </c>
      <c r="V99">
        <v>7</v>
      </c>
      <c r="W99" s="14">
        <f>M99/SUMIF(Wolf2021FFProjections!$A$2:$A$353,$A99,Wolf2021FFProjections!$M$2:$M$353)</f>
        <v>2.1126760563380281E-2</v>
      </c>
      <c r="X99" s="14">
        <f>$N99/SUMIF(Wolf2021FFProjections!$A$2:$A$353,$A99,Wolf2021FFProjections!$N$2:$N$353)</f>
        <v>3.4239130434782605E-2</v>
      </c>
      <c r="Y99" s="14">
        <f>$P99/SUMIF(Wolf2021FFProjections!$A$2:$A$353,$A99,Wolf2021FFProjections!$P$2:$P$353)</f>
        <v>0.1064891846921797</v>
      </c>
      <c r="Z99" s="14">
        <f>$S99/SUMIF(Wolf2021FFProjections!$A$2:$A$353,$A99,Wolf2021FFProjections!$S$2:$S$353)</f>
        <v>9.5015211794991811E-2</v>
      </c>
    </row>
    <row r="100" spans="1:26" x14ac:dyDescent="0.3">
      <c r="A100" t="s">
        <v>125</v>
      </c>
      <c r="B100" t="s">
        <v>456</v>
      </c>
      <c r="C100" t="s">
        <v>20</v>
      </c>
      <c r="D100">
        <v>141.1</v>
      </c>
      <c r="E100">
        <v>141.1</v>
      </c>
      <c r="F100">
        <v>114.1</v>
      </c>
      <c r="G100">
        <v>87.1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90</v>
      </c>
      <c r="Q100">
        <v>54</v>
      </c>
      <c r="R100">
        <v>0.6</v>
      </c>
      <c r="S100">
        <v>691</v>
      </c>
      <c r="T100">
        <v>3</v>
      </c>
      <c r="U100">
        <v>12.8</v>
      </c>
      <c r="V100">
        <v>6</v>
      </c>
      <c r="W100" s="14">
        <f>M100/SUMIF(Wolf2021FFProjections!$A$2:$A$353,$A100,Wolf2021FFProjections!$M$2:$M$353)</f>
        <v>0</v>
      </c>
      <c r="X100" s="14">
        <f>$N100/SUMIF(Wolf2021FFProjections!$A$2:$A$353,$A100,Wolf2021FFProjections!$N$2:$N$353)</f>
        <v>0</v>
      </c>
      <c r="Y100" s="14">
        <f>$P100/SUMIF(Wolf2021FFProjections!$A$2:$A$353,$A100,Wolf2021FFProjections!$P$2:$P$353)</f>
        <v>0.14975041597337771</v>
      </c>
      <c r="Z100" s="14">
        <f>$S100/SUMIF(Wolf2021FFProjections!$A$2:$A$353,$A100,Wolf2021FFProjections!$S$2:$S$353)</f>
        <v>0.16171308214369295</v>
      </c>
    </row>
    <row r="101" spans="1:26" x14ac:dyDescent="0.3">
      <c r="A101" t="s">
        <v>148</v>
      </c>
      <c r="B101" t="s">
        <v>149</v>
      </c>
      <c r="C101" t="s">
        <v>13</v>
      </c>
      <c r="D101">
        <v>392.75</v>
      </c>
      <c r="E101">
        <v>478.75</v>
      </c>
      <c r="F101">
        <v>392.75</v>
      </c>
      <c r="G101">
        <v>392.75</v>
      </c>
      <c r="H101">
        <v>615</v>
      </c>
      <c r="I101">
        <v>420</v>
      </c>
      <c r="J101">
        <v>4777</v>
      </c>
      <c r="K101">
        <v>43</v>
      </c>
      <c r="L101">
        <v>14</v>
      </c>
      <c r="M101">
        <v>33</v>
      </c>
      <c r="N101">
        <v>99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3</v>
      </c>
      <c r="W101" s="14">
        <f>M101/SUMIF(Wolf2021FFProjections!$A$2:$A$353,$A101,Wolf2021FFProjections!$M$2:$M$353)</f>
        <v>7.0967741935483872E-2</v>
      </c>
      <c r="X101" s="14">
        <f>$N101/SUMIF(Wolf2021FFProjections!$A$2:$A$353,$A101,Wolf2021FFProjections!$N$2:$N$353)</f>
        <v>4.857703631010795E-2</v>
      </c>
      <c r="Y101" s="14">
        <f>$P101/SUMIF(Wolf2021FFProjections!$A$2:$A$353,$A101,Wolf2021FFProjections!$P$2:$P$353)</f>
        <v>0</v>
      </c>
      <c r="Z101" s="14">
        <f>$S101/SUMIF(Wolf2021FFProjections!$A$2:$A$353,$A101,Wolf2021FFProjections!$S$2:$S$353)</f>
        <v>0</v>
      </c>
    </row>
    <row r="102" spans="1:26" x14ac:dyDescent="0.3">
      <c r="A102" t="s">
        <v>148</v>
      </c>
      <c r="B102" t="s">
        <v>150</v>
      </c>
      <c r="C102" t="s">
        <v>13</v>
      </c>
      <c r="D102">
        <v>8</v>
      </c>
      <c r="E102">
        <v>10</v>
      </c>
      <c r="F102">
        <v>8</v>
      </c>
      <c r="G102">
        <v>8</v>
      </c>
      <c r="H102">
        <v>0</v>
      </c>
      <c r="I102">
        <v>7</v>
      </c>
      <c r="J102">
        <v>80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 s="14">
        <f>M102/SUMIF(Wolf2021FFProjections!$A$2:$A$353,$A102,Wolf2021FFProjections!$M$2:$M$353)</f>
        <v>0</v>
      </c>
      <c r="X102" s="14">
        <f>$N102/SUMIF(Wolf2021FFProjections!$A$2:$A$353,$A102,Wolf2021FFProjections!$N$2:$N$353)</f>
        <v>0</v>
      </c>
      <c r="Y102" s="14">
        <f>$P102/SUMIF(Wolf2021FFProjections!$A$2:$A$353,$A102,Wolf2021FFProjections!$P$2:$P$353)</f>
        <v>0</v>
      </c>
      <c r="Z102" s="14">
        <f>$S102/SUMIF(Wolf2021FFProjections!$A$2:$A$353,$A102,Wolf2021FFProjections!$S$2:$S$353)</f>
        <v>0</v>
      </c>
    </row>
    <row r="103" spans="1:26" x14ac:dyDescent="0.3">
      <c r="A103" t="s">
        <v>148</v>
      </c>
      <c r="B103" t="s">
        <v>151</v>
      </c>
      <c r="C103" t="s">
        <v>16</v>
      </c>
      <c r="D103">
        <v>234.9</v>
      </c>
      <c r="E103">
        <v>234.9</v>
      </c>
      <c r="F103">
        <v>216.4</v>
      </c>
      <c r="G103">
        <v>197.9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223</v>
      </c>
      <c r="N103">
        <v>981</v>
      </c>
      <c r="O103">
        <v>10</v>
      </c>
      <c r="P103">
        <v>49</v>
      </c>
      <c r="Q103">
        <v>37</v>
      </c>
      <c r="R103">
        <v>0.75</v>
      </c>
      <c r="S103">
        <v>278</v>
      </c>
      <c r="T103">
        <v>2</v>
      </c>
      <c r="U103">
        <v>7.5</v>
      </c>
      <c r="V103">
        <v>4.4000000000000004</v>
      </c>
      <c r="W103" s="14">
        <f>M103/SUMIF(Wolf2021FFProjections!$A$2:$A$353,$A103,Wolf2021FFProjections!$M$2:$M$353)</f>
        <v>0.47956989247311826</v>
      </c>
      <c r="X103" s="14">
        <f>$N103/SUMIF(Wolf2021FFProjections!$A$2:$A$353,$A103,Wolf2021FFProjections!$N$2:$N$353)</f>
        <v>0.48135426889106969</v>
      </c>
      <c r="Y103" s="14">
        <f>$P103/SUMIF(Wolf2021FFProjections!$A$2:$A$353,$A103,Wolf2021FFProjections!$P$2:$P$353)</f>
        <v>8.0724876441515644E-2</v>
      </c>
      <c r="Z103" s="14">
        <f>$S103/SUMIF(Wolf2021FFProjections!$A$2:$A$353,$A103,Wolf2021FFProjections!$S$2:$S$353)</f>
        <v>5.7331408537842854E-2</v>
      </c>
    </row>
    <row r="104" spans="1:26" x14ac:dyDescent="0.3">
      <c r="A104" t="s">
        <v>148</v>
      </c>
      <c r="B104" t="s">
        <v>720</v>
      </c>
      <c r="C104" t="s">
        <v>16</v>
      </c>
      <c r="D104">
        <v>165.8</v>
      </c>
      <c r="E104">
        <v>165.8</v>
      </c>
      <c r="F104">
        <v>149.80000000000001</v>
      </c>
      <c r="G104">
        <v>133.80000000000001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171</v>
      </c>
      <c r="N104">
        <v>770</v>
      </c>
      <c r="O104">
        <v>5</v>
      </c>
      <c r="P104">
        <v>43</v>
      </c>
      <c r="Q104">
        <v>32</v>
      </c>
      <c r="R104">
        <v>0.75</v>
      </c>
      <c r="S104">
        <v>208</v>
      </c>
      <c r="T104">
        <v>1</v>
      </c>
      <c r="U104">
        <v>6.5</v>
      </c>
      <c r="V104">
        <v>4.5</v>
      </c>
      <c r="W104" s="14">
        <f>M104/SUMIF(Wolf2021FFProjections!$A$2:$A$353,$A104,Wolf2021FFProjections!$M$2:$M$353)</f>
        <v>0.36774193548387096</v>
      </c>
      <c r="X104" s="14">
        <f>$N104/SUMIF(Wolf2021FFProjections!$A$2:$A$353,$A104,Wolf2021FFProjections!$N$2:$N$353)</f>
        <v>0.37782139352306182</v>
      </c>
      <c r="Y104" s="14">
        <f>$P104/SUMIF(Wolf2021FFProjections!$A$2:$A$353,$A104,Wolf2021FFProjections!$P$2:$P$353)</f>
        <v>7.0840197693574955E-2</v>
      </c>
      <c r="Z104" s="14">
        <f>$S104/SUMIF(Wolf2021FFProjections!$A$2:$A$353,$A104,Wolf2021FFProjections!$S$2:$S$353)</f>
        <v>4.2895442359249331E-2</v>
      </c>
    </row>
    <row r="105" spans="1:26" x14ac:dyDescent="0.3">
      <c r="A105" t="s">
        <v>148</v>
      </c>
      <c r="B105" t="s">
        <v>405</v>
      </c>
      <c r="C105" t="s">
        <v>16</v>
      </c>
      <c r="D105">
        <v>41.6</v>
      </c>
      <c r="E105">
        <v>41.6</v>
      </c>
      <c r="F105">
        <v>34.6</v>
      </c>
      <c r="G105">
        <v>27.6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28</v>
      </c>
      <c r="N105">
        <v>118</v>
      </c>
      <c r="O105">
        <v>0</v>
      </c>
      <c r="P105">
        <v>18</v>
      </c>
      <c r="Q105">
        <v>14</v>
      </c>
      <c r="R105">
        <v>0.8</v>
      </c>
      <c r="S105">
        <v>98</v>
      </c>
      <c r="T105">
        <v>1</v>
      </c>
      <c r="U105">
        <v>7</v>
      </c>
      <c r="V105">
        <v>4.2</v>
      </c>
      <c r="W105" s="14">
        <f>M105/SUMIF(Wolf2021FFProjections!$A$2:$A$353,$A105,Wolf2021FFProjections!$M$2:$M$353)</f>
        <v>6.0215053763440864E-2</v>
      </c>
      <c r="X105" s="14">
        <f>$N105/SUMIF(Wolf2021FFProjections!$A$2:$A$353,$A105,Wolf2021FFProjections!$N$2:$N$353)</f>
        <v>5.7899901864573111E-2</v>
      </c>
      <c r="Y105" s="14">
        <f>$P105/SUMIF(Wolf2021FFProjections!$A$2:$A$353,$A105,Wolf2021FFProjections!$P$2:$P$353)</f>
        <v>2.9654036243822075E-2</v>
      </c>
      <c r="Z105" s="14">
        <f>$S105/SUMIF(Wolf2021FFProjections!$A$2:$A$353,$A105,Wolf2021FFProjections!$S$2:$S$353)</f>
        <v>2.0210352650030933E-2</v>
      </c>
    </row>
    <row r="106" spans="1:26" x14ac:dyDescent="0.3">
      <c r="A106" t="s">
        <v>148</v>
      </c>
      <c r="B106" t="s">
        <v>152</v>
      </c>
      <c r="C106" t="s">
        <v>18</v>
      </c>
      <c r="D106">
        <v>142</v>
      </c>
      <c r="E106">
        <v>142</v>
      </c>
      <c r="F106">
        <v>115.5</v>
      </c>
      <c r="G106">
        <v>89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74</v>
      </c>
      <c r="Q106">
        <v>53</v>
      </c>
      <c r="R106">
        <v>0.72</v>
      </c>
      <c r="S106">
        <v>530</v>
      </c>
      <c r="T106">
        <v>6</v>
      </c>
      <c r="U106">
        <v>10</v>
      </c>
      <c r="V106">
        <v>0</v>
      </c>
      <c r="W106" s="14">
        <f>M106/SUMIF(Wolf2021FFProjections!$A$2:$A$353,$A106,Wolf2021FFProjections!$M$2:$M$353)</f>
        <v>0</v>
      </c>
      <c r="X106" s="14">
        <f>$N106/SUMIF(Wolf2021FFProjections!$A$2:$A$353,$A106,Wolf2021FFProjections!$N$2:$N$353)</f>
        <v>0</v>
      </c>
      <c r="Y106" s="14">
        <f>$P106/SUMIF(Wolf2021FFProjections!$A$2:$A$353,$A106,Wolf2021FFProjections!$P$2:$P$353)</f>
        <v>0.12191103789126853</v>
      </c>
      <c r="Z106" s="14">
        <f>$S106/SUMIF(Wolf2021FFProjections!$A$2:$A$353,$A106,Wolf2021FFProjections!$S$2:$S$353)</f>
        <v>0.10930088678077954</v>
      </c>
    </row>
    <row r="107" spans="1:26" x14ac:dyDescent="0.3">
      <c r="A107" t="s">
        <v>148</v>
      </c>
      <c r="B107" t="s">
        <v>406</v>
      </c>
      <c r="C107" t="s">
        <v>18</v>
      </c>
      <c r="D107">
        <v>29.4</v>
      </c>
      <c r="E107">
        <v>29.4</v>
      </c>
      <c r="F107">
        <v>23.4</v>
      </c>
      <c r="G107">
        <v>17.399999999999999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18</v>
      </c>
      <c r="Q107">
        <v>12</v>
      </c>
      <c r="R107">
        <v>0.68</v>
      </c>
      <c r="S107">
        <v>114</v>
      </c>
      <c r="T107">
        <v>1</v>
      </c>
      <c r="U107">
        <v>9.5</v>
      </c>
      <c r="V107">
        <v>0</v>
      </c>
      <c r="W107" s="14">
        <f>M107/SUMIF(Wolf2021FFProjections!$A$2:$A$353,$A107,Wolf2021FFProjections!$M$2:$M$353)</f>
        <v>0</v>
      </c>
      <c r="X107" s="14">
        <f>$N107/SUMIF(Wolf2021FFProjections!$A$2:$A$353,$A107,Wolf2021FFProjections!$N$2:$N$353)</f>
        <v>0</v>
      </c>
      <c r="Y107" s="14">
        <f>$P107/SUMIF(Wolf2021FFProjections!$A$2:$A$353,$A107,Wolf2021FFProjections!$P$2:$P$353)</f>
        <v>2.9654036243822075E-2</v>
      </c>
      <c r="Z107" s="14">
        <f>$S107/SUMIF(Wolf2021FFProjections!$A$2:$A$353,$A107,Wolf2021FFProjections!$S$2:$S$353)</f>
        <v>2.3510002062280884E-2</v>
      </c>
    </row>
    <row r="108" spans="1:26" x14ac:dyDescent="0.3">
      <c r="A108" t="s">
        <v>148</v>
      </c>
      <c r="B108" t="s">
        <v>153</v>
      </c>
      <c r="C108" t="s">
        <v>20</v>
      </c>
      <c r="D108">
        <v>397.1</v>
      </c>
      <c r="E108">
        <v>397.1</v>
      </c>
      <c r="F108">
        <v>331.1</v>
      </c>
      <c r="G108">
        <v>265.10000000000002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5</v>
      </c>
      <c r="N108">
        <v>35</v>
      </c>
      <c r="O108">
        <v>0</v>
      </c>
      <c r="P108">
        <v>178</v>
      </c>
      <c r="Q108">
        <v>132</v>
      </c>
      <c r="R108">
        <v>0.74</v>
      </c>
      <c r="S108">
        <v>1716</v>
      </c>
      <c r="T108">
        <v>15</v>
      </c>
      <c r="U108">
        <v>13</v>
      </c>
      <c r="V108">
        <v>7</v>
      </c>
      <c r="W108" s="14">
        <f>M108/SUMIF(Wolf2021FFProjections!$A$2:$A$353,$A108,Wolf2021FFProjections!$M$2:$M$353)</f>
        <v>1.0752688172043012E-2</v>
      </c>
      <c r="X108" s="14">
        <f>$N108/SUMIF(Wolf2021FFProjections!$A$2:$A$353,$A108,Wolf2021FFProjections!$N$2:$N$353)</f>
        <v>1.7173699705593719E-2</v>
      </c>
      <c r="Y108" s="14">
        <f>$P108/SUMIF(Wolf2021FFProjections!$A$2:$A$353,$A108,Wolf2021FFProjections!$P$2:$P$353)</f>
        <v>0.29324546952224051</v>
      </c>
      <c r="Z108" s="14">
        <f>$S108/SUMIF(Wolf2021FFProjections!$A$2:$A$353,$A108,Wolf2021FFProjections!$S$2:$S$353)</f>
        <v>0.35388739946380698</v>
      </c>
    </row>
    <row r="109" spans="1:26" x14ac:dyDescent="0.3">
      <c r="A109" t="s">
        <v>148</v>
      </c>
      <c r="B109" t="s">
        <v>683</v>
      </c>
      <c r="C109" t="s">
        <v>20</v>
      </c>
      <c r="D109">
        <v>273</v>
      </c>
      <c r="E109">
        <v>273</v>
      </c>
      <c r="F109">
        <v>227</v>
      </c>
      <c r="G109">
        <v>181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135</v>
      </c>
      <c r="Q109">
        <v>92</v>
      </c>
      <c r="R109">
        <v>0.68</v>
      </c>
      <c r="S109">
        <v>1150</v>
      </c>
      <c r="T109">
        <v>11</v>
      </c>
      <c r="U109">
        <v>12.5</v>
      </c>
      <c r="V109">
        <v>6.5</v>
      </c>
      <c r="W109" s="14">
        <f>M109/SUMIF(Wolf2021FFProjections!$A$2:$A$353,$A109,Wolf2021FFProjections!$M$2:$M$353)</f>
        <v>0</v>
      </c>
      <c r="X109" s="14">
        <f>$N109/SUMIF(Wolf2021FFProjections!$A$2:$A$353,$A109,Wolf2021FFProjections!$N$2:$N$353)</f>
        <v>0</v>
      </c>
      <c r="Y109" s="14">
        <f>$P109/SUMIF(Wolf2021FFProjections!$A$2:$A$353,$A109,Wolf2021FFProjections!$P$2:$P$353)</f>
        <v>0.22240527182866557</v>
      </c>
      <c r="Z109" s="14">
        <f>$S109/SUMIF(Wolf2021FFProjections!$A$2:$A$353,$A109,Wolf2021FFProjections!$S$2:$S$353)</f>
        <v>0.23716230150546505</v>
      </c>
    </row>
    <row r="110" spans="1:26" x14ac:dyDescent="0.3">
      <c r="A110" t="s">
        <v>148</v>
      </c>
      <c r="B110" t="s">
        <v>155</v>
      </c>
      <c r="C110" t="s">
        <v>20</v>
      </c>
      <c r="D110">
        <v>107.5</v>
      </c>
      <c r="E110">
        <v>107.5</v>
      </c>
      <c r="F110">
        <v>91.5</v>
      </c>
      <c r="G110">
        <v>75.5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5</v>
      </c>
      <c r="N110">
        <v>35</v>
      </c>
      <c r="O110">
        <v>0</v>
      </c>
      <c r="P110">
        <v>55</v>
      </c>
      <c r="Q110">
        <v>32</v>
      </c>
      <c r="R110">
        <v>0.59</v>
      </c>
      <c r="S110">
        <v>480</v>
      </c>
      <c r="T110">
        <v>4</v>
      </c>
      <c r="U110">
        <v>15</v>
      </c>
      <c r="V110">
        <v>7</v>
      </c>
      <c r="W110" s="14">
        <f>M110/SUMIF(Wolf2021FFProjections!$A$2:$A$353,$A110,Wolf2021FFProjections!$M$2:$M$353)</f>
        <v>1.0752688172043012E-2</v>
      </c>
      <c r="X110" s="14">
        <f>$N110/SUMIF(Wolf2021FFProjections!$A$2:$A$353,$A110,Wolf2021FFProjections!$N$2:$N$353)</f>
        <v>1.7173699705593719E-2</v>
      </c>
      <c r="Y110" s="14">
        <f>$P110/SUMIF(Wolf2021FFProjections!$A$2:$A$353,$A110,Wolf2021FFProjections!$P$2:$P$353)</f>
        <v>9.0609555189456348E-2</v>
      </c>
      <c r="Z110" s="14">
        <f>$S110/SUMIF(Wolf2021FFProjections!$A$2:$A$353,$A110,Wolf2021FFProjections!$S$2:$S$353)</f>
        <v>9.8989482367498452E-2</v>
      </c>
    </row>
    <row r="111" spans="1:26" x14ac:dyDescent="0.3">
      <c r="A111" t="s">
        <v>148</v>
      </c>
      <c r="B111" t="s">
        <v>407</v>
      </c>
      <c r="C111" t="s">
        <v>20</v>
      </c>
      <c r="D111">
        <v>61.5</v>
      </c>
      <c r="E111">
        <v>61.5</v>
      </c>
      <c r="F111">
        <v>50.5</v>
      </c>
      <c r="G111">
        <v>39.5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37</v>
      </c>
      <c r="Q111">
        <v>22</v>
      </c>
      <c r="R111">
        <v>0.6</v>
      </c>
      <c r="S111">
        <v>275</v>
      </c>
      <c r="T111">
        <v>2</v>
      </c>
      <c r="U111">
        <v>12.5</v>
      </c>
      <c r="V111">
        <v>4.4000000000000004</v>
      </c>
      <c r="W111" s="14">
        <f>M111/SUMIF(Wolf2021FFProjections!$A$2:$A$353,$A111,Wolf2021FFProjections!$M$2:$M$353)</f>
        <v>0</v>
      </c>
      <c r="X111" s="14">
        <f>$N111/SUMIF(Wolf2021FFProjections!$A$2:$A$353,$A111,Wolf2021FFProjections!$N$2:$N$353)</f>
        <v>0</v>
      </c>
      <c r="Y111" s="14">
        <f>$P111/SUMIF(Wolf2021FFProjections!$A$2:$A$353,$A111,Wolf2021FFProjections!$P$2:$P$353)</f>
        <v>6.0955518945634266E-2</v>
      </c>
      <c r="Z111" s="14">
        <f>$S111/SUMIF(Wolf2021FFProjections!$A$2:$A$353,$A111,Wolf2021FFProjections!$S$2:$S$353)</f>
        <v>5.6712724273045988E-2</v>
      </c>
    </row>
    <row r="112" spans="1:26" x14ac:dyDescent="0.3">
      <c r="A112" t="s">
        <v>171</v>
      </c>
      <c r="B112" t="s">
        <v>172</v>
      </c>
      <c r="C112" t="s">
        <v>13</v>
      </c>
      <c r="D112">
        <v>411.3</v>
      </c>
      <c r="E112">
        <v>491.3</v>
      </c>
      <c r="F112">
        <v>411.3</v>
      </c>
      <c r="G112">
        <v>411.3</v>
      </c>
      <c r="H112">
        <v>603</v>
      </c>
      <c r="I112">
        <v>418</v>
      </c>
      <c r="J112">
        <v>5058</v>
      </c>
      <c r="K112">
        <v>40</v>
      </c>
      <c r="L112">
        <v>10</v>
      </c>
      <c r="M112">
        <v>31</v>
      </c>
      <c r="N112">
        <v>124</v>
      </c>
      <c r="O112">
        <v>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4</v>
      </c>
      <c r="W112" s="14">
        <f>M112/SUMIF(Wolf2021FFProjections!$A$2:$A$353,$A112,Wolf2021FFProjections!$M$2:$M$353)</f>
        <v>7.1100917431192664E-2</v>
      </c>
      <c r="X112" s="14">
        <f>$N112/SUMIF(Wolf2021FFProjections!$A$2:$A$353,$A112,Wolf2021FFProjections!$N$2:$N$353)</f>
        <v>5.9615384615384619E-2</v>
      </c>
      <c r="Y112" s="14">
        <f>$P112/SUMIF(Wolf2021FFProjections!$A$2:$A$353,$A112,Wolf2021FFProjections!$P$2:$P$353)</f>
        <v>0</v>
      </c>
      <c r="Z112" s="14">
        <f>$S112/SUMIF(Wolf2021FFProjections!$A$2:$A$353,$A112,Wolf2021FFProjections!$S$2:$S$353)</f>
        <v>0</v>
      </c>
    </row>
    <row r="113" spans="1:26" x14ac:dyDescent="0.3">
      <c r="A113" t="s">
        <v>171</v>
      </c>
      <c r="B113" t="s">
        <v>416</v>
      </c>
      <c r="C113" t="s">
        <v>13</v>
      </c>
      <c r="D113">
        <v>3</v>
      </c>
      <c r="E113">
        <v>3</v>
      </c>
      <c r="F113">
        <v>3</v>
      </c>
      <c r="G113">
        <v>3</v>
      </c>
      <c r="H113">
        <v>12</v>
      </c>
      <c r="I113">
        <v>5</v>
      </c>
      <c r="J113">
        <v>60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 s="14">
        <f>M113/SUMIF(Wolf2021FFProjections!$A$2:$A$353,$A113,Wolf2021FFProjections!$M$2:$M$353)</f>
        <v>0</v>
      </c>
      <c r="X113" s="14">
        <f>$N113/SUMIF(Wolf2021FFProjections!$A$2:$A$353,$A113,Wolf2021FFProjections!$N$2:$N$353)</f>
        <v>0</v>
      </c>
      <c r="Y113" s="14">
        <f>$P113/SUMIF(Wolf2021FFProjections!$A$2:$A$353,$A113,Wolf2021FFProjections!$P$2:$P$353)</f>
        <v>0</v>
      </c>
      <c r="Z113" s="14">
        <f>$S113/SUMIF(Wolf2021FFProjections!$A$2:$A$353,$A113,Wolf2021FFProjections!$S$2:$S$353)</f>
        <v>0</v>
      </c>
    </row>
    <row r="114" spans="1:26" x14ac:dyDescent="0.3">
      <c r="A114" t="s">
        <v>171</v>
      </c>
      <c r="B114" t="s">
        <v>173</v>
      </c>
      <c r="C114" t="s">
        <v>16</v>
      </c>
      <c r="D114">
        <v>341.5</v>
      </c>
      <c r="E114">
        <v>341.5</v>
      </c>
      <c r="F114">
        <v>312.5</v>
      </c>
      <c r="G114">
        <v>283.5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282</v>
      </c>
      <c r="N114">
        <v>1382</v>
      </c>
      <c r="O114">
        <v>14</v>
      </c>
      <c r="P114">
        <v>74</v>
      </c>
      <c r="Q114">
        <v>58</v>
      </c>
      <c r="R114">
        <v>0.79</v>
      </c>
      <c r="S114">
        <v>493</v>
      </c>
      <c r="T114">
        <v>2</v>
      </c>
      <c r="U114">
        <v>8.5</v>
      </c>
      <c r="V114">
        <v>4.9000000000000004</v>
      </c>
      <c r="W114" s="14">
        <f>M114/SUMIF(Wolf2021FFProjections!$A$2:$A$353,$A114,Wolf2021FFProjections!$M$2:$M$353)</f>
        <v>0.64678899082568808</v>
      </c>
      <c r="X114" s="14">
        <f>$N114/SUMIF(Wolf2021FFProjections!$A$2:$A$353,$A114,Wolf2021FFProjections!$N$2:$N$353)</f>
        <v>0.66442307692307689</v>
      </c>
      <c r="Y114" s="14">
        <f>$P114/SUMIF(Wolf2021FFProjections!$A$2:$A$353,$A114,Wolf2021FFProjections!$P$2:$P$353)</f>
        <v>0.12171052631578948</v>
      </c>
      <c r="Z114" s="14">
        <f>$S114/SUMIF(Wolf2021FFProjections!$A$2:$A$353,$A114,Wolf2021FFProjections!$S$2:$S$353)</f>
        <v>9.6780526109148016E-2</v>
      </c>
    </row>
    <row r="115" spans="1:26" x14ac:dyDescent="0.3">
      <c r="A115" t="s">
        <v>171</v>
      </c>
      <c r="B115" t="s">
        <v>174</v>
      </c>
      <c r="C115" t="s">
        <v>16</v>
      </c>
      <c r="D115">
        <v>105.6</v>
      </c>
      <c r="E115">
        <v>105.6</v>
      </c>
      <c r="F115">
        <v>95.6</v>
      </c>
      <c r="G115">
        <v>85.6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106</v>
      </c>
      <c r="N115">
        <v>456</v>
      </c>
      <c r="O115">
        <v>3</v>
      </c>
      <c r="P115">
        <v>25</v>
      </c>
      <c r="Q115">
        <v>20</v>
      </c>
      <c r="R115">
        <v>0.79</v>
      </c>
      <c r="S115">
        <v>160</v>
      </c>
      <c r="T115">
        <v>1</v>
      </c>
      <c r="U115">
        <v>8</v>
      </c>
      <c r="V115">
        <v>4.3</v>
      </c>
      <c r="W115" s="14">
        <f>M115/SUMIF(Wolf2021FFProjections!$A$2:$A$353,$A115,Wolf2021FFProjections!$M$2:$M$353)</f>
        <v>0.24311926605504589</v>
      </c>
      <c r="X115" s="14">
        <f>$N115/SUMIF(Wolf2021FFProjections!$A$2:$A$353,$A115,Wolf2021FFProjections!$N$2:$N$353)</f>
        <v>0.21923076923076923</v>
      </c>
      <c r="Y115" s="14">
        <f>$P115/SUMIF(Wolf2021FFProjections!$A$2:$A$353,$A115,Wolf2021FFProjections!$P$2:$P$353)</f>
        <v>4.1118421052631582E-2</v>
      </c>
      <c r="Z115" s="14">
        <f>$S115/SUMIF(Wolf2021FFProjections!$A$2:$A$353,$A115,Wolf2021FFProjections!$S$2:$S$353)</f>
        <v>3.1409501374165684E-2</v>
      </c>
    </row>
    <row r="116" spans="1:26" x14ac:dyDescent="0.3">
      <c r="A116" t="s">
        <v>171</v>
      </c>
      <c r="B116" t="s">
        <v>417</v>
      </c>
      <c r="C116" t="s">
        <v>16</v>
      </c>
      <c r="D116">
        <v>12.3</v>
      </c>
      <c r="E116">
        <v>12.3</v>
      </c>
      <c r="F116">
        <v>9.8000000000000007</v>
      </c>
      <c r="G116">
        <v>7.3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9</v>
      </c>
      <c r="N116">
        <v>38</v>
      </c>
      <c r="O116">
        <v>0</v>
      </c>
      <c r="P116">
        <v>6</v>
      </c>
      <c r="Q116">
        <v>5</v>
      </c>
      <c r="R116">
        <v>0.83</v>
      </c>
      <c r="S116">
        <v>35</v>
      </c>
      <c r="T116">
        <v>0</v>
      </c>
      <c r="U116">
        <v>7</v>
      </c>
      <c r="V116">
        <v>4.2</v>
      </c>
      <c r="W116" s="14">
        <f>M116/SUMIF(Wolf2021FFProjections!$A$2:$A$353,$A116,Wolf2021FFProjections!$M$2:$M$353)</f>
        <v>2.0642201834862386E-2</v>
      </c>
      <c r="X116" s="14">
        <f>$N116/SUMIF(Wolf2021FFProjections!$A$2:$A$353,$A116,Wolf2021FFProjections!$N$2:$N$353)</f>
        <v>1.826923076923077E-2</v>
      </c>
      <c r="Y116" s="14">
        <f>$P116/SUMIF(Wolf2021FFProjections!$A$2:$A$353,$A116,Wolf2021FFProjections!$P$2:$P$353)</f>
        <v>9.8684210526315784E-3</v>
      </c>
      <c r="Z116" s="14">
        <f>$S116/SUMIF(Wolf2021FFProjections!$A$2:$A$353,$A116,Wolf2021FFProjections!$S$2:$S$353)</f>
        <v>6.8708284255987436E-3</v>
      </c>
    </row>
    <row r="117" spans="1:26" x14ac:dyDescent="0.3">
      <c r="A117" t="s">
        <v>171</v>
      </c>
      <c r="B117" t="s">
        <v>686</v>
      </c>
      <c r="C117" t="s">
        <v>18</v>
      </c>
      <c r="D117">
        <v>156</v>
      </c>
      <c r="E117">
        <v>156</v>
      </c>
      <c r="F117">
        <v>126</v>
      </c>
      <c r="G117">
        <v>96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86</v>
      </c>
      <c r="Q117">
        <v>60</v>
      </c>
      <c r="R117">
        <v>0.7</v>
      </c>
      <c r="S117">
        <v>660</v>
      </c>
      <c r="T117">
        <v>5</v>
      </c>
      <c r="U117">
        <v>11</v>
      </c>
      <c r="V117">
        <v>0</v>
      </c>
      <c r="W117" s="14">
        <f>M117/SUMIF(Wolf2021FFProjections!$A$2:$A$353,$A117,Wolf2021FFProjections!$M$2:$M$353)</f>
        <v>0</v>
      </c>
      <c r="X117" s="14">
        <f>$N117/SUMIF(Wolf2021FFProjections!$A$2:$A$353,$A117,Wolf2021FFProjections!$N$2:$N$353)</f>
        <v>0</v>
      </c>
      <c r="Y117" s="14">
        <f>$P117/SUMIF(Wolf2021FFProjections!$A$2:$A$353,$A117,Wolf2021FFProjections!$P$2:$P$353)</f>
        <v>0.14144736842105263</v>
      </c>
      <c r="Z117" s="14">
        <f>$S117/SUMIF(Wolf2021FFProjections!$A$2:$A$353,$A117,Wolf2021FFProjections!$S$2:$S$353)</f>
        <v>0.12956419316843346</v>
      </c>
    </row>
    <row r="118" spans="1:26" x14ac:dyDescent="0.3">
      <c r="A118" t="s">
        <v>171</v>
      </c>
      <c r="B118" t="s">
        <v>418</v>
      </c>
      <c r="C118" t="s">
        <v>18</v>
      </c>
      <c r="D118">
        <v>13.3</v>
      </c>
      <c r="E118">
        <v>13.3</v>
      </c>
      <c r="F118">
        <v>9.8000000000000007</v>
      </c>
      <c r="G118">
        <v>6.3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12</v>
      </c>
      <c r="Q118">
        <v>7</v>
      </c>
      <c r="R118">
        <v>0.6</v>
      </c>
      <c r="S118">
        <v>63</v>
      </c>
      <c r="T118">
        <v>0</v>
      </c>
      <c r="U118">
        <v>9</v>
      </c>
      <c r="V118">
        <v>0</v>
      </c>
      <c r="W118" s="14">
        <f>M118/SUMIF(Wolf2021FFProjections!$A$2:$A$353,$A118,Wolf2021FFProjections!$M$2:$M$353)</f>
        <v>0</v>
      </c>
      <c r="X118" s="14">
        <f>$N118/SUMIF(Wolf2021FFProjections!$A$2:$A$353,$A118,Wolf2021FFProjections!$N$2:$N$353)</f>
        <v>0</v>
      </c>
      <c r="Y118" s="14">
        <f>$P118/SUMIF(Wolf2021FFProjections!$A$2:$A$353,$A118,Wolf2021FFProjections!$P$2:$P$353)</f>
        <v>1.9736842105263157E-2</v>
      </c>
      <c r="Z118" s="14">
        <f>$S118/SUMIF(Wolf2021FFProjections!$A$2:$A$353,$A118,Wolf2021FFProjections!$S$2:$S$353)</f>
        <v>1.2367491166077738E-2</v>
      </c>
    </row>
    <row r="119" spans="1:26" x14ac:dyDescent="0.3">
      <c r="A119" t="s">
        <v>171</v>
      </c>
      <c r="B119" t="s">
        <v>176</v>
      </c>
      <c r="C119" t="s">
        <v>20</v>
      </c>
      <c r="D119">
        <v>379.5</v>
      </c>
      <c r="E119">
        <v>379.5</v>
      </c>
      <c r="F119">
        <v>320</v>
      </c>
      <c r="G119">
        <v>260.5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4</v>
      </c>
      <c r="N119">
        <v>40</v>
      </c>
      <c r="O119">
        <v>0</v>
      </c>
      <c r="P119">
        <v>178</v>
      </c>
      <c r="Q119">
        <v>119</v>
      </c>
      <c r="R119">
        <v>0.67</v>
      </c>
      <c r="S119">
        <v>1785</v>
      </c>
      <c r="T119">
        <v>13</v>
      </c>
      <c r="U119">
        <v>15</v>
      </c>
      <c r="V119">
        <v>10</v>
      </c>
      <c r="W119" s="14">
        <f>M119/SUMIF(Wolf2021FFProjections!$A$2:$A$353,$A119,Wolf2021FFProjections!$M$2:$M$353)</f>
        <v>9.1743119266055051E-3</v>
      </c>
      <c r="X119" s="14">
        <f>$N119/SUMIF(Wolf2021FFProjections!$A$2:$A$353,$A119,Wolf2021FFProjections!$N$2:$N$353)</f>
        <v>1.9230769230769232E-2</v>
      </c>
      <c r="Y119" s="14">
        <f>$P119/SUMIF(Wolf2021FFProjections!$A$2:$A$353,$A119,Wolf2021FFProjections!$P$2:$P$353)</f>
        <v>0.29276315789473684</v>
      </c>
      <c r="Z119" s="14">
        <f>$S119/SUMIF(Wolf2021FFProjections!$A$2:$A$353,$A119,Wolf2021FFProjections!$S$2:$S$353)</f>
        <v>0.35041224970553592</v>
      </c>
    </row>
    <row r="120" spans="1:26" x14ac:dyDescent="0.3">
      <c r="A120" t="s">
        <v>171</v>
      </c>
      <c r="B120" t="s">
        <v>177</v>
      </c>
      <c r="C120" t="s">
        <v>20</v>
      </c>
      <c r="D120">
        <v>248.6</v>
      </c>
      <c r="E120">
        <v>248.6</v>
      </c>
      <c r="F120">
        <v>207.1</v>
      </c>
      <c r="G120">
        <v>165.6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117</v>
      </c>
      <c r="Q120">
        <v>83</v>
      </c>
      <c r="R120">
        <v>0.71</v>
      </c>
      <c r="S120">
        <v>996</v>
      </c>
      <c r="T120">
        <v>11</v>
      </c>
      <c r="U120">
        <v>12</v>
      </c>
      <c r="V120">
        <v>0</v>
      </c>
      <c r="W120" s="14">
        <f>M120/SUMIF(Wolf2021FFProjections!$A$2:$A$353,$A120,Wolf2021FFProjections!$M$2:$M$353)</f>
        <v>0</v>
      </c>
      <c r="X120" s="14">
        <f>$N120/SUMIF(Wolf2021FFProjections!$A$2:$A$353,$A120,Wolf2021FFProjections!$N$2:$N$353)</f>
        <v>0</v>
      </c>
      <c r="Y120" s="14">
        <f>$P120/SUMIF(Wolf2021FFProjections!$A$2:$A$353,$A120,Wolf2021FFProjections!$P$2:$P$353)</f>
        <v>0.19243421052631579</v>
      </c>
      <c r="Z120" s="14">
        <f>$S120/SUMIF(Wolf2021FFProjections!$A$2:$A$353,$A120,Wolf2021FFProjections!$S$2:$S$353)</f>
        <v>0.19552414605418139</v>
      </c>
    </row>
    <row r="121" spans="1:26" x14ac:dyDescent="0.3">
      <c r="A121" t="s">
        <v>171</v>
      </c>
      <c r="B121" t="s">
        <v>721</v>
      </c>
      <c r="C121" t="s">
        <v>20</v>
      </c>
      <c r="D121">
        <v>180</v>
      </c>
      <c r="E121">
        <v>180</v>
      </c>
      <c r="F121">
        <v>151.5</v>
      </c>
      <c r="G121">
        <v>123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4</v>
      </c>
      <c r="N121">
        <v>40</v>
      </c>
      <c r="O121">
        <v>0</v>
      </c>
      <c r="P121">
        <v>92</v>
      </c>
      <c r="Q121">
        <v>57</v>
      </c>
      <c r="R121">
        <v>0.62</v>
      </c>
      <c r="S121">
        <v>770</v>
      </c>
      <c r="T121">
        <v>7</v>
      </c>
      <c r="U121">
        <v>13.5</v>
      </c>
      <c r="V121">
        <v>10</v>
      </c>
      <c r="W121" s="14">
        <f>M121/SUMIF(Wolf2021FFProjections!$A$2:$A$353,$A121,Wolf2021FFProjections!$M$2:$M$353)</f>
        <v>9.1743119266055051E-3</v>
      </c>
      <c r="X121" s="14">
        <f>$N121/SUMIF(Wolf2021FFProjections!$A$2:$A$353,$A121,Wolf2021FFProjections!$N$2:$N$353)</f>
        <v>1.9230769230769232E-2</v>
      </c>
      <c r="Y121" s="14">
        <f>$P121/SUMIF(Wolf2021FFProjections!$A$2:$A$353,$A121,Wolf2021FFProjections!$P$2:$P$353)</f>
        <v>0.15131578947368421</v>
      </c>
      <c r="Z121" s="14">
        <f>$S121/SUMIF(Wolf2021FFProjections!$A$2:$A$353,$A121,Wolf2021FFProjections!$S$2:$S$353)</f>
        <v>0.15115822536317236</v>
      </c>
    </row>
    <row r="122" spans="1:26" x14ac:dyDescent="0.3">
      <c r="A122" t="s">
        <v>171</v>
      </c>
      <c r="B122" t="s">
        <v>419</v>
      </c>
      <c r="C122" t="s">
        <v>20</v>
      </c>
      <c r="D122">
        <v>31.2</v>
      </c>
      <c r="E122">
        <v>31.2</v>
      </c>
      <c r="F122">
        <v>25.2</v>
      </c>
      <c r="G122">
        <v>19.2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18</v>
      </c>
      <c r="Q122">
        <v>12</v>
      </c>
      <c r="R122">
        <v>0.67</v>
      </c>
      <c r="S122">
        <v>132</v>
      </c>
      <c r="T122">
        <v>1</v>
      </c>
      <c r="U122">
        <v>11</v>
      </c>
      <c r="V122">
        <v>0</v>
      </c>
      <c r="W122" s="14">
        <f>M122/SUMIF(Wolf2021FFProjections!$A$2:$A$353,$A122,Wolf2021FFProjections!$M$2:$M$353)</f>
        <v>0</v>
      </c>
      <c r="X122" s="14">
        <f>$N122/SUMIF(Wolf2021FFProjections!$A$2:$A$353,$A122,Wolf2021FFProjections!$N$2:$N$353)</f>
        <v>0</v>
      </c>
      <c r="Y122" s="14">
        <f>$P122/SUMIF(Wolf2021FFProjections!$A$2:$A$353,$A122,Wolf2021FFProjections!$P$2:$P$353)</f>
        <v>2.9605263157894735E-2</v>
      </c>
      <c r="Z122" s="14">
        <f>$S122/SUMIF(Wolf2021FFProjections!$A$2:$A$353,$A122,Wolf2021FFProjections!$S$2:$S$353)</f>
        <v>2.591283863368669E-2</v>
      </c>
    </row>
    <row r="123" spans="1:26" x14ac:dyDescent="0.3">
      <c r="A123" t="s">
        <v>243</v>
      </c>
      <c r="B123" t="s">
        <v>244</v>
      </c>
      <c r="C123" t="s">
        <v>13</v>
      </c>
      <c r="D123">
        <v>342.85</v>
      </c>
      <c r="E123">
        <v>410.85</v>
      </c>
      <c r="F123">
        <v>342.85</v>
      </c>
      <c r="G123">
        <v>342.85</v>
      </c>
      <c r="H123">
        <v>557</v>
      </c>
      <c r="I123">
        <v>363</v>
      </c>
      <c r="J123">
        <v>3977</v>
      </c>
      <c r="K123">
        <v>34</v>
      </c>
      <c r="L123">
        <v>10</v>
      </c>
      <c r="M123">
        <v>63</v>
      </c>
      <c r="N123">
        <v>220</v>
      </c>
      <c r="O123">
        <v>1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3.5</v>
      </c>
      <c r="W123" s="14">
        <f>M123/SUMIF(Wolf2021FFProjections!$A$2:$A$353,$A123,Wolf2021FFProjections!$M$2:$M$353)</f>
        <v>0.13043478260869565</v>
      </c>
      <c r="X123" s="14">
        <f>$N123/SUMIF(Wolf2021FFProjections!$A$2:$A$353,$A123,Wolf2021FFProjections!$N$2:$N$353)</f>
        <v>0.10967098703888335</v>
      </c>
      <c r="Y123" s="14">
        <f>$P123/SUMIF(Wolf2021FFProjections!$A$2:$A$353,$A123,Wolf2021FFProjections!$P$2:$P$353)</f>
        <v>0</v>
      </c>
      <c r="Z123" s="14">
        <f>$S123/SUMIF(Wolf2021FFProjections!$A$2:$A$353,$A123,Wolf2021FFProjections!$S$2:$S$353)</f>
        <v>0</v>
      </c>
    </row>
    <row r="124" spans="1:26" x14ac:dyDescent="0.3">
      <c r="A124" t="s">
        <v>243</v>
      </c>
      <c r="B124" t="s">
        <v>245</v>
      </c>
      <c r="C124" t="s">
        <v>13</v>
      </c>
      <c r="D124">
        <v>58.5</v>
      </c>
      <c r="E124">
        <v>62.5</v>
      </c>
      <c r="F124">
        <v>58.5</v>
      </c>
      <c r="G124">
        <v>58.5</v>
      </c>
      <c r="H124">
        <v>29</v>
      </c>
      <c r="I124">
        <v>21</v>
      </c>
      <c r="J124">
        <v>230</v>
      </c>
      <c r="K124">
        <v>2</v>
      </c>
      <c r="L124">
        <v>0</v>
      </c>
      <c r="M124">
        <v>49</v>
      </c>
      <c r="N124">
        <v>270</v>
      </c>
      <c r="O124">
        <v>2</v>
      </c>
      <c r="P124">
        <v>12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5.5</v>
      </c>
      <c r="W124" s="14">
        <f>M124/SUMIF(Wolf2021FFProjections!$A$2:$A$353,$A124,Wolf2021FFProjections!$M$2:$M$353)</f>
        <v>0.10144927536231885</v>
      </c>
      <c r="X124" s="14">
        <f>$N124/SUMIF(Wolf2021FFProjections!$A$2:$A$353,$A124,Wolf2021FFProjections!$N$2:$N$353)</f>
        <v>0.1345962113659023</v>
      </c>
      <c r="Y124" s="14">
        <f>$P124/SUMIF(Wolf2021FFProjections!$A$2:$A$353,$A124,Wolf2021FFProjections!$P$2:$P$353)</f>
        <v>2.10896309314587E-2</v>
      </c>
      <c r="Z124" s="14">
        <f>$S124/SUMIF(Wolf2021FFProjections!$A$2:$A$353,$A124,Wolf2021FFProjections!$S$2:$S$353)</f>
        <v>0</v>
      </c>
    </row>
    <row r="125" spans="1:26" x14ac:dyDescent="0.3">
      <c r="A125" t="s">
        <v>243</v>
      </c>
      <c r="B125" t="s">
        <v>246</v>
      </c>
      <c r="C125" t="s">
        <v>16</v>
      </c>
      <c r="D125">
        <v>281.60000000000002</v>
      </c>
      <c r="E125">
        <v>281.60000000000002</v>
      </c>
      <c r="F125">
        <v>249.1</v>
      </c>
      <c r="G125">
        <v>216.6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205</v>
      </c>
      <c r="N125">
        <v>902</v>
      </c>
      <c r="O125">
        <v>6</v>
      </c>
      <c r="P125">
        <v>88</v>
      </c>
      <c r="Q125">
        <v>65</v>
      </c>
      <c r="R125">
        <v>0.74</v>
      </c>
      <c r="S125">
        <v>604</v>
      </c>
      <c r="T125">
        <v>5</v>
      </c>
      <c r="U125">
        <v>9.3000000000000007</v>
      </c>
      <c r="V125">
        <v>4.4000000000000004</v>
      </c>
      <c r="W125" s="14">
        <f>M125/SUMIF(Wolf2021FFProjections!$A$2:$A$353,$A125,Wolf2021FFProjections!$M$2:$M$353)</f>
        <v>0.42443064182194618</v>
      </c>
      <c r="X125" s="14">
        <f>$N125/SUMIF(Wolf2021FFProjections!$A$2:$A$353,$A125,Wolf2021FFProjections!$N$2:$N$353)</f>
        <v>0.44965104685942175</v>
      </c>
      <c r="Y125" s="14">
        <f>$P125/SUMIF(Wolf2021FFProjections!$A$2:$A$353,$A125,Wolf2021FFProjections!$P$2:$P$353)</f>
        <v>0.15465729349736379</v>
      </c>
      <c r="Z125" s="14">
        <f>$S125/SUMIF(Wolf2021FFProjections!$A$2:$A$353,$A125,Wolf2021FFProjections!$S$2:$S$353)</f>
        <v>0.1444976076555024</v>
      </c>
    </row>
    <row r="126" spans="1:26" x14ac:dyDescent="0.3">
      <c r="A126" t="s">
        <v>243</v>
      </c>
      <c r="B126" t="s">
        <v>723</v>
      </c>
      <c r="C126" t="s">
        <v>16</v>
      </c>
      <c r="D126">
        <v>121</v>
      </c>
      <c r="E126">
        <v>121</v>
      </c>
      <c r="F126">
        <v>107.5</v>
      </c>
      <c r="G126">
        <v>94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122</v>
      </c>
      <c r="N126">
        <v>464</v>
      </c>
      <c r="O126">
        <v>4</v>
      </c>
      <c r="P126">
        <v>35</v>
      </c>
      <c r="Q126">
        <v>27</v>
      </c>
      <c r="R126">
        <v>0.76</v>
      </c>
      <c r="S126">
        <v>176</v>
      </c>
      <c r="T126">
        <v>1</v>
      </c>
      <c r="U126">
        <v>6.5</v>
      </c>
      <c r="V126">
        <v>3.8</v>
      </c>
      <c r="W126" s="14">
        <f>M126/SUMIF(Wolf2021FFProjections!$A$2:$A$353,$A126,Wolf2021FFProjections!$M$2:$M$353)</f>
        <v>0.2525879917184265</v>
      </c>
      <c r="X126" s="14">
        <f>$N126/SUMIF(Wolf2021FFProjections!$A$2:$A$353,$A126,Wolf2021FFProjections!$N$2:$N$353)</f>
        <v>0.2313060817547358</v>
      </c>
      <c r="Y126" s="14">
        <f>$P126/SUMIF(Wolf2021FFProjections!$A$2:$A$353,$A126,Wolf2021FFProjections!$P$2:$P$353)</f>
        <v>6.1511423550087874E-2</v>
      </c>
      <c r="Z126" s="14">
        <f>$S126/SUMIF(Wolf2021FFProjections!$A$2:$A$353,$A126,Wolf2021FFProjections!$S$2:$S$353)</f>
        <v>4.2105263157894736E-2</v>
      </c>
    </row>
    <row r="127" spans="1:26" x14ac:dyDescent="0.3">
      <c r="A127" t="s">
        <v>243</v>
      </c>
      <c r="B127" t="s">
        <v>422</v>
      </c>
      <c r="C127" t="s">
        <v>16</v>
      </c>
      <c r="D127">
        <v>29.6</v>
      </c>
      <c r="E127">
        <v>29.6</v>
      </c>
      <c r="F127">
        <v>27.1</v>
      </c>
      <c r="G127">
        <v>24.6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44</v>
      </c>
      <c r="N127">
        <v>150</v>
      </c>
      <c r="O127">
        <v>1</v>
      </c>
      <c r="P127">
        <v>6</v>
      </c>
      <c r="Q127">
        <v>5</v>
      </c>
      <c r="R127">
        <v>0.8</v>
      </c>
      <c r="S127">
        <v>36</v>
      </c>
      <c r="T127">
        <v>0</v>
      </c>
      <c r="U127">
        <v>7.2</v>
      </c>
      <c r="V127">
        <v>3.4</v>
      </c>
      <c r="W127" s="14">
        <f>M127/SUMIF(Wolf2021FFProjections!$A$2:$A$353,$A127,Wolf2021FFProjections!$M$2:$M$353)</f>
        <v>9.1097308488612833E-2</v>
      </c>
      <c r="X127" s="14">
        <f>$N127/SUMIF(Wolf2021FFProjections!$A$2:$A$353,$A127,Wolf2021FFProjections!$N$2:$N$353)</f>
        <v>7.4775672981056834E-2</v>
      </c>
      <c r="Y127" s="14">
        <f>$P127/SUMIF(Wolf2021FFProjections!$A$2:$A$353,$A127,Wolf2021FFProjections!$P$2:$P$353)</f>
        <v>1.054481546572935E-2</v>
      </c>
      <c r="Z127" s="14">
        <f>$S127/SUMIF(Wolf2021FFProjections!$A$2:$A$353,$A127,Wolf2021FFProjections!$S$2:$S$353)</f>
        <v>8.6124401913875593E-3</v>
      </c>
    </row>
    <row r="128" spans="1:26" x14ac:dyDescent="0.3">
      <c r="A128" t="s">
        <v>243</v>
      </c>
      <c r="B128" t="s">
        <v>247</v>
      </c>
      <c r="C128" t="s">
        <v>18</v>
      </c>
      <c r="D128">
        <v>87.7</v>
      </c>
      <c r="E128">
        <v>87.7</v>
      </c>
      <c r="F128">
        <v>70.7</v>
      </c>
      <c r="G128">
        <v>53.7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53</v>
      </c>
      <c r="Q128">
        <v>34</v>
      </c>
      <c r="R128">
        <v>0.64</v>
      </c>
      <c r="S128">
        <v>357</v>
      </c>
      <c r="T128">
        <v>3</v>
      </c>
      <c r="U128">
        <v>10.5</v>
      </c>
      <c r="V128">
        <v>0</v>
      </c>
      <c r="W128" s="14">
        <f>M128/SUMIF(Wolf2021FFProjections!$A$2:$A$353,$A128,Wolf2021FFProjections!$M$2:$M$353)</f>
        <v>0</v>
      </c>
      <c r="X128" s="14">
        <f>$N128/SUMIF(Wolf2021FFProjections!$A$2:$A$353,$A128,Wolf2021FFProjections!$N$2:$N$353)</f>
        <v>0</v>
      </c>
      <c r="Y128" s="14">
        <f>$P128/SUMIF(Wolf2021FFProjections!$A$2:$A$353,$A128,Wolf2021FFProjections!$P$2:$P$353)</f>
        <v>9.3145869947275917E-2</v>
      </c>
      <c r="Z128" s="14">
        <f>$S128/SUMIF(Wolf2021FFProjections!$A$2:$A$353,$A128,Wolf2021FFProjections!$S$2:$S$353)</f>
        <v>8.5406698564593306E-2</v>
      </c>
    </row>
    <row r="129" spans="1:26" x14ac:dyDescent="0.3">
      <c r="A129" t="s">
        <v>243</v>
      </c>
      <c r="B129" t="s">
        <v>248</v>
      </c>
      <c r="C129" t="s">
        <v>18</v>
      </c>
      <c r="D129">
        <v>14.5</v>
      </c>
      <c r="E129">
        <v>14.5</v>
      </c>
      <c r="F129">
        <v>11</v>
      </c>
      <c r="G129">
        <v>7.5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12</v>
      </c>
      <c r="Q129">
        <v>7</v>
      </c>
      <c r="R129">
        <v>0.6</v>
      </c>
      <c r="S129">
        <v>75</v>
      </c>
      <c r="T129">
        <v>0</v>
      </c>
      <c r="U129">
        <v>10.7</v>
      </c>
      <c r="V129">
        <v>0</v>
      </c>
      <c r="W129" s="14">
        <f>M129/SUMIF(Wolf2021FFProjections!$A$2:$A$353,$A129,Wolf2021FFProjections!$M$2:$M$353)</f>
        <v>0</v>
      </c>
      <c r="X129" s="14">
        <f>$N129/SUMIF(Wolf2021FFProjections!$A$2:$A$353,$A129,Wolf2021FFProjections!$N$2:$N$353)</f>
        <v>0</v>
      </c>
      <c r="Y129" s="14">
        <f>$P129/SUMIF(Wolf2021FFProjections!$A$2:$A$353,$A129,Wolf2021FFProjections!$P$2:$P$353)</f>
        <v>2.10896309314587E-2</v>
      </c>
      <c r="Z129" s="14">
        <f>$S129/SUMIF(Wolf2021FFProjections!$A$2:$A$353,$A129,Wolf2021FFProjections!$S$2:$S$353)</f>
        <v>1.7942583732057416E-2</v>
      </c>
    </row>
    <row r="130" spans="1:26" x14ac:dyDescent="0.3">
      <c r="A130" t="s">
        <v>243</v>
      </c>
      <c r="B130" t="s">
        <v>249</v>
      </c>
      <c r="C130" t="s">
        <v>20</v>
      </c>
      <c r="D130">
        <v>250.2</v>
      </c>
      <c r="E130">
        <v>250.2</v>
      </c>
      <c r="F130">
        <v>205.2</v>
      </c>
      <c r="G130">
        <v>160.19999999999999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129</v>
      </c>
      <c r="Q130">
        <v>90</v>
      </c>
      <c r="R130">
        <v>0.7</v>
      </c>
      <c r="S130">
        <v>1062</v>
      </c>
      <c r="T130">
        <v>9</v>
      </c>
      <c r="U130">
        <v>11.8</v>
      </c>
      <c r="V130">
        <v>0</v>
      </c>
      <c r="W130" s="14">
        <f>M130/SUMIF(Wolf2021FFProjections!$A$2:$A$353,$A130,Wolf2021FFProjections!$M$2:$M$353)</f>
        <v>0</v>
      </c>
      <c r="X130" s="14">
        <f>$N130/SUMIF(Wolf2021FFProjections!$A$2:$A$353,$A130,Wolf2021FFProjections!$N$2:$N$353)</f>
        <v>0</v>
      </c>
      <c r="Y130" s="14">
        <f>$P130/SUMIF(Wolf2021FFProjections!$A$2:$A$353,$A130,Wolf2021FFProjections!$P$2:$P$353)</f>
        <v>0.22671353251318102</v>
      </c>
      <c r="Z130" s="14">
        <f>$S130/SUMIF(Wolf2021FFProjections!$A$2:$A$353,$A130,Wolf2021FFProjections!$S$2:$S$353)</f>
        <v>0.254066985645933</v>
      </c>
    </row>
    <row r="131" spans="1:26" x14ac:dyDescent="0.3">
      <c r="A131" t="s">
        <v>243</v>
      </c>
      <c r="B131" t="s">
        <v>66</v>
      </c>
      <c r="C131" t="s">
        <v>20</v>
      </c>
      <c r="D131">
        <v>186.5</v>
      </c>
      <c r="E131">
        <v>186.5</v>
      </c>
      <c r="F131">
        <v>150.5</v>
      </c>
      <c r="G131">
        <v>114.5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105</v>
      </c>
      <c r="Q131">
        <v>72</v>
      </c>
      <c r="R131">
        <v>0.69</v>
      </c>
      <c r="S131">
        <v>785</v>
      </c>
      <c r="T131">
        <v>6</v>
      </c>
      <c r="U131">
        <v>10.9</v>
      </c>
      <c r="V131">
        <v>0</v>
      </c>
      <c r="W131" s="14">
        <f>M131/SUMIF(Wolf2021FFProjections!$A$2:$A$353,$A131,Wolf2021FFProjections!$M$2:$M$353)</f>
        <v>0</v>
      </c>
      <c r="X131" s="14">
        <f>$N131/SUMIF(Wolf2021FFProjections!$A$2:$A$353,$A131,Wolf2021FFProjections!$N$2:$N$353)</f>
        <v>0</v>
      </c>
      <c r="Y131" s="14">
        <f>$P131/SUMIF(Wolf2021FFProjections!$A$2:$A$353,$A131,Wolf2021FFProjections!$P$2:$P$353)</f>
        <v>0.18453427065026362</v>
      </c>
      <c r="Z131" s="14">
        <f>$S131/SUMIF(Wolf2021FFProjections!$A$2:$A$353,$A131,Wolf2021FFProjections!$S$2:$S$353)</f>
        <v>0.18779904306220097</v>
      </c>
    </row>
    <row r="132" spans="1:26" x14ac:dyDescent="0.3">
      <c r="A132" t="s">
        <v>243</v>
      </c>
      <c r="B132" t="s">
        <v>423</v>
      </c>
      <c r="C132" t="s">
        <v>20</v>
      </c>
      <c r="D132">
        <v>218.5</v>
      </c>
      <c r="E132">
        <v>218.5</v>
      </c>
      <c r="F132">
        <v>183.5</v>
      </c>
      <c r="G132">
        <v>148.5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111</v>
      </c>
      <c r="Q132">
        <v>70</v>
      </c>
      <c r="R132">
        <v>0.63</v>
      </c>
      <c r="S132">
        <v>945</v>
      </c>
      <c r="T132">
        <v>9</v>
      </c>
      <c r="U132">
        <v>13.5</v>
      </c>
      <c r="V132">
        <v>0</v>
      </c>
      <c r="W132" s="14">
        <f>M132/SUMIF(Wolf2021FFProjections!$A$2:$A$353,$A132,Wolf2021FFProjections!$M$2:$M$353)</f>
        <v>0</v>
      </c>
      <c r="X132" s="14">
        <f>$N132/SUMIF(Wolf2021FFProjections!$A$2:$A$353,$A132,Wolf2021FFProjections!$N$2:$N$353)</f>
        <v>0</v>
      </c>
      <c r="Y132" s="14">
        <f>$P132/SUMIF(Wolf2021FFProjections!$A$2:$A$353,$A132,Wolf2021FFProjections!$P$2:$P$353)</f>
        <v>0.19507908611599298</v>
      </c>
      <c r="Z132" s="14">
        <f>$S132/SUMIF(Wolf2021FFProjections!$A$2:$A$353,$A132,Wolf2021FFProjections!$S$2:$S$353)</f>
        <v>0.22607655502392343</v>
      </c>
    </row>
    <row r="133" spans="1:26" x14ac:dyDescent="0.3">
      <c r="A133" t="s">
        <v>243</v>
      </c>
      <c r="B133" t="s">
        <v>250</v>
      </c>
      <c r="C133" t="s">
        <v>20</v>
      </c>
      <c r="D133">
        <v>35</v>
      </c>
      <c r="E133">
        <v>35</v>
      </c>
      <c r="F133">
        <v>30.5</v>
      </c>
      <c r="G133">
        <v>26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18</v>
      </c>
      <c r="Q133">
        <v>9</v>
      </c>
      <c r="R133">
        <v>0.52</v>
      </c>
      <c r="S133">
        <v>140</v>
      </c>
      <c r="T133">
        <v>2</v>
      </c>
      <c r="U133">
        <v>15.5</v>
      </c>
      <c r="V133">
        <v>3</v>
      </c>
      <c r="W133" s="14">
        <f>M133/SUMIF(Wolf2021FFProjections!$A$2:$A$353,$A133,Wolf2021FFProjections!$M$2:$M$353)</f>
        <v>0</v>
      </c>
      <c r="X133" s="14">
        <f>$N133/SUMIF(Wolf2021FFProjections!$A$2:$A$353,$A133,Wolf2021FFProjections!$N$2:$N$353)</f>
        <v>0</v>
      </c>
      <c r="Y133" s="14">
        <f>$P133/SUMIF(Wolf2021FFProjections!$A$2:$A$353,$A133,Wolf2021FFProjections!$P$2:$P$353)</f>
        <v>3.163444639718805E-2</v>
      </c>
      <c r="Z133" s="14">
        <f>$S133/SUMIF(Wolf2021FFProjections!$A$2:$A$353,$A133,Wolf2021FFProjections!$S$2:$S$353)</f>
        <v>3.3492822966507178E-2</v>
      </c>
    </row>
    <row r="134" spans="1:26" x14ac:dyDescent="0.3">
      <c r="A134" t="s">
        <v>178</v>
      </c>
      <c r="B134" t="s">
        <v>179</v>
      </c>
      <c r="C134" t="s">
        <v>13</v>
      </c>
      <c r="D134">
        <v>318.35000000000002</v>
      </c>
      <c r="E134">
        <v>362.35</v>
      </c>
      <c r="F134">
        <v>318.35000000000002</v>
      </c>
      <c r="G134">
        <v>318.35000000000002</v>
      </c>
      <c r="H134">
        <v>598</v>
      </c>
      <c r="I134">
        <v>388</v>
      </c>
      <c r="J134">
        <v>4201</v>
      </c>
      <c r="K134">
        <v>22</v>
      </c>
      <c r="L134">
        <v>16</v>
      </c>
      <c r="M134">
        <v>66</v>
      </c>
      <c r="N134">
        <v>343</v>
      </c>
      <c r="O134">
        <v>3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5.2</v>
      </c>
      <c r="W134" s="14">
        <f>M134/SUMIF(Wolf2021FFProjections!$A$2:$A$353,$A134,Wolf2021FFProjections!$M$2:$M$353)</f>
        <v>0.16097560975609757</v>
      </c>
      <c r="X134" s="14">
        <f>$N134/SUMIF(Wolf2021FFProjections!$A$2:$A$353,$A134,Wolf2021FFProjections!$N$2:$N$353)</f>
        <v>0.19678714859437751</v>
      </c>
      <c r="Y134" s="14">
        <f>$P134/SUMIF(Wolf2021FFProjections!$A$2:$A$353,$A134,Wolf2021FFProjections!$P$2:$P$353)</f>
        <v>0</v>
      </c>
      <c r="Z134" s="14">
        <f>$S134/SUMIF(Wolf2021FFProjections!$A$2:$A$353,$A134,Wolf2021FFProjections!$S$2:$S$353)</f>
        <v>0</v>
      </c>
    </row>
    <row r="135" spans="1:26" x14ac:dyDescent="0.3">
      <c r="A135" t="s">
        <v>178</v>
      </c>
      <c r="B135" t="s">
        <v>95</v>
      </c>
      <c r="C135" t="s">
        <v>13</v>
      </c>
      <c r="D135">
        <v>4.3499999999999996</v>
      </c>
      <c r="E135">
        <v>4.3499999999999996</v>
      </c>
      <c r="F135">
        <v>4.3499999999999996</v>
      </c>
      <c r="G135">
        <v>4.3499999999999996</v>
      </c>
      <c r="H135">
        <v>12</v>
      </c>
      <c r="I135">
        <v>8</v>
      </c>
      <c r="J135">
        <v>87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 s="14">
        <f>M135/SUMIF(Wolf2021FFProjections!$A$2:$A$353,$A135,Wolf2021FFProjections!$M$2:$M$353)</f>
        <v>0</v>
      </c>
      <c r="X135" s="14">
        <f>$N135/SUMIF(Wolf2021FFProjections!$A$2:$A$353,$A135,Wolf2021FFProjections!$N$2:$N$353)</f>
        <v>0</v>
      </c>
      <c r="Y135" s="14">
        <f>$P135/SUMIF(Wolf2021FFProjections!$A$2:$A$353,$A135,Wolf2021FFProjections!$P$2:$P$353)</f>
        <v>0</v>
      </c>
      <c r="Z135" s="14">
        <f>$S135/SUMIF(Wolf2021FFProjections!$A$2:$A$353,$A135,Wolf2021FFProjections!$S$2:$S$353)</f>
        <v>0</v>
      </c>
    </row>
    <row r="136" spans="1:26" x14ac:dyDescent="0.3">
      <c r="A136" t="s">
        <v>178</v>
      </c>
      <c r="B136" t="s">
        <v>180</v>
      </c>
      <c r="C136" t="s">
        <v>16</v>
      </c>
      <c r="D136">
        <v>269.7</v>
      </c>
      <c r="E136">
        <v>269.7</v>
      </c>
      <c r="F136">
        <v>233.7</v>
      </c>
      <c r="G136">
        <v>197.7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226</v>
      </c>
      <c r="N136">
        <v>904</v>
      </c>
      <c r="O136">
        <v>6</v>
      </c>
      <c r="P136">
        <v>98</v>
      </c>
      <c r="Q136">
        <v>72</v>
      </c>
      <c r="R136">
        <v>0.73</v>
      </c>
      <c r="S136">
        <v>533</v>
      </c>
      <c r="T136">
        <v>3</v>
      </c>
      <c r="U136">
        <v>7.4</v>
      </c>
      <c r="V136">
        <v>4</v>
      </c>
      <c r="W136" s="14">
        <f>M136/SUMIF(Wolf2021FFProjections!$A$2:$A$353,$A136,Wolf2021FFProjections!$M$2:$M$353)</f>
        <v>0.551219512195122</v>
      </c>
      <c r="X136" s="14">
        <f>$N136/SUMIF(Wolf2021FFProjections!$A$2:$A$353,$A136,Wolf2021FFProjections!$N$2:$N$353)</f>
        <v>0.51864601262191623</v>
      </c>
      <c r="Y136" s="14">
        <f>$P136/SUMIF(Wolf2021FFProjections!$A$2:$A$353,$A136,Wolf2021FFProjections!$P$2:$P$353)</f>
        <v>0.17102966841186737</v>
      </c>
      <c r="Z136" s="14">
        <f>$S136/SUMIF(Wolf2021FFProjections!$A$2:$A$353,$A136,Wolf2021FFProjections!$S$2:$S$353)</f>
        <v>0.13365095285857573</v>
      </c>
    </row>
    <row r="137" spans="1:26" x14ac:dyDescent="0.3">
      <c r="A137" t="s">
        <v>178</v>
      </c>
      <c r="B137" t="s">
        <v>38</v>
      </c>
      <c r="C137" t="s">
        <v>16</v>
      </c>
      <c r="D137">
        <v>79</v>
      </c>
      <c r="E137">
        <v>79</v>
      </c>
      <c r="F137">
        <v>70</v>
      </c>
      <c r="G137">
        <v>61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78</v>
      </c>
      <c r="N137">
        <v>304</v>
      </c>
      <c r="O137">
        <v>2</v>
      </c>
      <c r="P137">
        <v>24</v>
      </c>
      <c r="Q137">
        <v>18</v>
      </c>
      <c r="R137">
        <v>0.75</v>
      </c>
      <c r="S137">
        <v>126</v>
      </c>
      <c r="T137">
        <v>1</v>
      </c>
      <c r="U137">
        <v>7</v>
      </c>
      <c r="V137">
        <v>3.9</v>
      </c>
      <c r="W137" s="14">
        <f>M137/SUMIF(Wolf2021FFProjections!$A$2:$A$353,$A137,Wolf2021FFProjections!$M$2:$M$353)</f>
        <v>0.19024390243902439</v>
      </c>
      <c r="X137" s="14">
        <f>$N137/SUMIF(Wolf2021FFProjections!$A$2:$A$353,$A137,Wolf2021FFProjections!$N$2:$N$353)</f>
        <v>0.17441193344807804</v>
      </c>
      <c r="Y137" s="14">
        <f>$P137/SUMIF(Wolf2021FFProjections!$A$2:$A$353,$A137,Wolf2021FFProjections!$P$2:$P$353)</f>
        <v>4.1884816753926704E-2</v>
      </c>
      <c r="Z137" s="14">
        <f>$S137/SUMIF(Wolf2021FFProjections!$A$2:$A$353,$A137,Wolf2021FFProjections!$S$2:$S$353)</f>
        <v>3.159478435305918E-2</v>
      </c>
    </row>
    <row r="138" spans="1:26" x14ac:dyDescent="0.3">
      <c r="A138" t="s">
        <v>178</v>
      </c>
      <c r="B138" t="s">
        <v>424</v>
      </c>
      <c r="C138" t="s">
        <v>16</v>
      </c>
      <c r="D138">
        <v>10.4</v>
      </c>
      <c r="E138">
        <v>10.4</v>
      </c>
      <c r="F138">
        <v>8.4</v>
      </c>
      <c r="G138">
        <v>6.4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8</v>
      </c>
      <c r="N138">
        <v>32</v>
      </c>
      <c r="O138">
        <v>0</v>
      </c>
      <c r="P138">
        <v>6</v>
      </c>
      <c r="Q138">
        <v>4</v>
      </c>
      <c r="R138">
        <v>0.67</v>
      </c>
      <c r="S138">
        <v>32</v>
      </c>
      <c r="T138">
        <v>0</v>
      </c>
      <c r="U138">
        <v>8</v>
      </c>
      <c r="V138">
        <v>4</v>
      </c>
      <c r="W138" s="14">
        <f>M138/SUMIF(Wolf2021FFProjections!$A$2:$A$353,$A138,Wolf2021FFProjections!$M$2:$M$353)</f>
        <v>1.9512195121951219E-2</v>
      </c>
      <c r="X138" s="14">
        <f>$N138/SUMIF(Wolf2021FFProjections!$A$2:$A$353,$A138,Wolf2021FFProjections!$N$2:$N$353)</f>
        <v>1.835915088927137E-2</v>
      </c>
      <c r="Y138" s="14">
        <f>$P138/SUMIF(Wolf2021FFProjections!$A$2:$A$353,$A138,Wolf2021FFProjections!$P$2:$P$353)</f>
        <v>1.0471204188481676E-2</v>
      </c>
      <c r="Z138" s="14">
        <f>$S138/SUMIF(Wolf2021FFProjections!$A$2:$A$353,$A138,Wolf2021FFProjections!$S$2:$S$353)</f>
        <v>8.0240722166499499E-3</v>
      </c>
    </row>
    <row r="139" spans="1:26" x14ac:dyDescent="0.3">
      <c r="A139" t="s">
        <v>178</v>
      </c>
      <c r="B139" t="s">
        <v>724</v>
      </c>
      <c r="C139" t="s">
        <v>18</v>
      </c>
      <c r="D139">
        <v>104</v>
      </c>
      <c r="E139">
        <v>104</v>
      </c>
      <c r="F139">
        <v>84.5</v>
      </c>
      <c r="G139">
        <v>65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61</v>
      </c>
      <c r="Q139">
        <v>39</v>
      </c>
      <c r="R139">
        <v>0.64</v>
      </c>
      <c r="S139">
        <v>410</v>
      </c>
      <c r="T139">
        <v>4</v>
      </c>
      <c r="U139">
        <v>10.5</v>
      </c>
      <c r="V139">
        <v>0</v>
      </c>
      <c r="W139" s="14">
        <f>M139/SUMIF(Wolf2021FFProjections!$A$2:$A$353,$A139,Wolf2021FFProjections!$M$2:$M$353)</f>
        <v>0</v>
      </c>
      <c r="X139" s="14">
        <f>$N139/SUMIF(Wolf2021FFProjections!$A$2:$A$353,$A139,Wolf2021FFProjections!$N$2:$N$353)</f>
        <v>0</v>
      </c>
      <c r="Y139" s="14">
        <f>$P139/SUMIF(Wolf2021FFProjections!$A$2:$A$353,$A139,Wolf2021FFProjections!$P$2:$P$353)</f>
        <v>0.10645724258289703</v>
      </c>
      <c r="Z139" s="14">
        <f>$S139/SUMIF(Wolf2021FFProjections!$A$2:$A$353,$A139,Wolf2021FFProjections!$S$2:$S$353)</f>
        <v>0.10280842527582748</v>
      </c>
    </row>
    <row r="140" spans="1:26" x14ac:dyDescent="0.3">
      <c r="A140" t="s">
        <v>178</v>
      </c>
      <c r="B140" t="s">
        <v>425</v>
      </c>
      <c r="C140" t="s">
        <v>18</v>
      </c>
      <c r="D140">
        <v>48</v>
      </c>
      <c r="E140">
        <v>48</v>
      </c>
      <c r="F140">
        <v>37.5</v>
      </c>
      <c r="G140">
        <v>27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30</v>
      </c>
      <c r="Q140">
        <v>21</v>
      </c>
      <c r="R140">
        <v>0.7</v>
      </c>
      <c r="S140">
        <v>210</v>
      </c>
      <c r="T140">
        <v>1</v>
      </c>
      <c r="U140">
        <v>10</v>
      </c>
      <c r="V140">
        <v>0</v>
      </c>
      <c r="W140" s="14">
        <f>M140/SUMIF(Wolf2021FFProjections!$A$2:$A$353,$A140,Wolf2021FFProjections!$M$2:$M$353)</f>
        <v>0</v>
      </c>
      <c r="X140" s="14">
        <f>$N140/SUMIF(Wolf2021FFProjections!$A$2:$A$353,$A140,Wolf2021FFProjections!$N$2:$N$353)</f>
        <v>0</v>
      </c>
      <c r="Y140" s="14">
        <f>$P140/SUMIF(Wolf2021FFProjections!$A$2:$A$353,$A140,Wolf2021FFProjections!$P$2:$P$353)</f>
        <v>5.2356020942408377E-2</v>
      </c>
      <c r="Z140" s="14">
        <f>$S140/SUMIF(Wolf2021FFProjections!$A$2:$A$353,$A140,Wolf2021FFProjections!$S$2:$S$353)</f>
        <v>5.2657973921765293E-2</v>
      </c>
    </row>
    <row r="141" spans="1:26" x14ac:dyDescent="0.3">
      <c r="A141" t="s">
        <v>178</v>
      </c>
      <c r="B141" t="s">
        <v>182</v>
      </c>
      <c r="C141" t="s">
        <v>20</v>
      </c>
      <c r="D141">
        <v>106.8</v>
      </c>
      <c r="E141">
        <v>106.8</v>
      </c>
      <c r="F141">
        <v>85.8</v>
      </c>
      <c r="G141">
        <v>64.8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85</v>
      </c>
      <c r="Q141">
        <v>42</v>
      </c>
      <c r="R141">
        <v>0.49</v>
      </c>
      <c r="S141">
        <v>588</v>
      </c>
      <c r="T141">
        <v>1</v>
      </c>
      <c r="U141">
        <v>14</v>
      </c>
      <c r="V141">
        <v>0</v>
      </c>
      <c r="W141" s="14">
        <f>M141/SUMIF(Wolf2021FFProjections!$A$2:$A$353,$A141,Wolf2021FFProjections!$M$2:$M$353)</f>
        <v>0</v>
      </c>
      <c r="X141" s="14">
        <f>$N141/SUMIF(Wolf2021FFProjections!$A$2:$A$353,$A141,Wolf2021FFProjections!$N$2:$N$353)</f>
        <v>0</v>
      </c>
      <c r="Y141" s="14">
        <f>$P141/SUMIF(Wolf2021FFProjections!$A$2:$A$353,$A141,Wolf2021FFProjections!$P$2:$P$353)</f>
        <v>0.14834205933682373</v>
      </c>
      <c r="Z141" s="14">
        <f>$S141/SUMIF(Wolf2021FFProjections!$A$2:$A$353,$A141,Wolf2021FFProjections!$S$2:$S$353)</f>
        <v>0.14744232698094284</v>
      </c>
    </row>
    <row r="142" spans="1:26" x14ac:dyDescent="0.3">
      <c r="A142" t="s">
        <v>178</v>
      </c>
      <c r="B142" t="s">
        <v>184</v>
      </c>
      <c r="C142" t="s">
        <v>20</v>
      </c>
      <c r="D142">
        <v>201.8</v>
      </c>
      <c r="E142">
        <v>201.8</v>
      </c>
      <c r="F142">
        <v>166.3</v>
      </c>
      <c r="G142">
        <v>130.80000000000001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12</v>
      </c>
      <c r="N142">
        <v>60</v>
      </c>
      <c r="O142">
        <v>0</v>
      </c>
      <c r="P142">
        <v>104</v>
      </c>
      <c r="Q142">
        <v>71</v>
      </c>
      <c r="R142">
        <v>0.68</v>
      </c>
      <c r="S142">
        <v>888</v>
      </c>
      <c r="T142">
        <v>6</v>
      </c>
      <c r="U142">
        <v>12.5</v>
      </c>
      <c r="V142">
        <v>5</v>
      </c>
      <c r="W142" s="14">
        <f>M142/SUMIF(Wolf2021FFProjections!$A$2:$A$353,$A142,Wolf2021FFProjections!$M$2:$M$353)</f>
        <v>2.9268292682926831E-2</v>
      </c>
      <c r="X142" s="14">
        <f>$N142/SUMIF(Wolf2021FFProjections!$A$2:$A$353,$A142,Wolf2021FFProjections!$N$2:$N$353)</f>
        <v>3.4423407917383818E-2</v>
      </c>
      <c r="Y142" s="14">
        <f>$P142/SUMIF(Wolf2021FFProjections!$A$2:$A$353,$A142,Wolf2021FFProjections!$P$2:$P$353)</f>
        <v>0.18150087260034903</v>
      </c>
      <c r="Z142" s="14">
        <f>$S142/SUMIF(Wolf2021FFProjections!$A$2:$A$353,$A142,Wolf2021FFProjections!$S$2:$S$353)</f>
        <v>0.2226680040120361</v>
      </c>
    </row>
    <row r="143" spans="1:26" x14ac:dyDescent="0.3">
      <c r="A143" t="s">
        <v>178</v>
      </c>
      <c r="B143" t="s">
        <v>426</v>
      </c>
      <c r="C143" t="s">
        <v>20</v>
      </c>
      <c r="D143">
        <v>177.2</v>
      </c>
      <c r="E143">
        <v>177.2</v>
      </c>
      <c r="F143">
        <v>146.69999999999999</v>
      </c>
      <c r="G143">
        <v>116.2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20</v>
      </c>
      <c r="N143">
        <v>100</v>
      </c>
      <c r="O143">
        <v>2</v>
      </c>
      <c r="P143">
        <v>92</v>
      </c>
      <c r="Q143">
        <v>61</v>
      </c>
      <c r="R143">
        <v>0.66</v>
      </c>
      <c r="S143">
        <v>702</v>
      </c>
      <c r="T143">
        <v>4</v>
      </c>
      <c r="U143">
        <v>11.5</v>
      </c>
      <c r="V143">
        <v>5</v>
      </c>
      <c r="W143" s="14">
        <f>M143/SUMIF(Wolf2021FFProjections!$A$2:$A$353,$A143,Wolf2021FFProjections!$M$2:$M$353)</f>
        <v>4.878048780487805E-2</v>
      </c>
      <c r="X143" s="14">
        <f>$N143/SUMIF(Wolf2021FFProjections!$A$2:$A$353,$A143,Wolf2021FFProjections!$N$2:$N$353)</f>
        <v>5.7372346528973037E-2</v>
      </c>
      <c r="Y143" s="14">
        <f>$P143/SUMIF(Wolf2021FFProjections!$A$2:$A$353,$A143,Wolf2021FFProjections!$P$2:$P$353)</f>
        <v>0.16055846422338568</v>
      </c>
      <c r="Z143" s="14">
        <f>$S143/SUMIF(Wolf2021FFProjections!$A$2:$A$353,$A143,Wolf2021FFProjections!$S$2:$S$353)</f>
        <v>0.17602808425275829</v>
      </c>
    </row>
    <row r="144" spans="1:26" x14ac:dyDescent="0.3">
      <c r="A144" t="s">
        <v>178</v>
      </c>
      <c r="B144" t="s">
        <v>183</v>
      </c>
      <c r="C144" t="s">
        <v>20</v>
      </c>
      <c r="D144">
        <v>103.9</v>
      </c>
      <c r="E144">
        <v>103.9</v>
      </c>
      <c r="F144">
        <v>79.900000000000006</v>
      </c>
      <c r="G144">
        <v>55.9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73</v>
      </c>
      <c r="Q144">
        <v>48</v>
      </c>
      <c r="R144">
        <v>0.66</v>
      </c>
      <c r="S144">
        <v>499</v>
      </c>
      <c r="T144">
        <v>1</v>
      </c>
      <c r="U144">
        <v>10.4</v>
      </c>
      <c r="V144">
        <v>1.5</v>
      </c>
      <c r="W144" s="14">
        <f>M144/SUMIF(Wolf2021FFProjections!$A$2:$A$353,$A144,Wolf2021FFProjections!$M$2:$M$353)</f>
        <v>0</v>
      </c>
      <c r="X144" s="14">
        <f>$N144/SUMIF(Wolf2021FFProjections!$A$2:$A$353,$A144,Wolf2021FFProjections!$N$2:$N$353)</f>
        <v>0</v>
      </c>
      <c r="Y144" s="14">
        <f>$P144/SUMIF(Wolf2021FFProjections!$A$2:$A$353,$A144,Wolf2021FFProjections!$P$2:$P$353)</f>
        <v>0.12739965095986039</v>
      </c>
      <c r="Z144" s="14">
        <f>$S144/SUMIF(Wolf2021FFProjections!$A$2:$A$353,$A144,Wolf2021FFProjections!$S$2:$S$353)</f>
        <v>0.12512537612838515</v>
      </c>
    </row>
    <row r="145" spans="1:26" x14ac:dyDescent="0.3">
      <c r="A145" t="s">
        <v>223</v>
      </c>
      <c r="B145" t="s">
        <v>224</v>
      </c>
      <c r="C145" t="s">
        <v>13</v>
      </c>
      <c r="D145">
        <v>415.25</v>
      </c>
      <c r="E145">
        <v>503.25</v>
      </c>
      <c r="F145">
        <v>415.25</v>
      </c>
      <c r="G145">
        <v>415.25</v>
      </c>
      <c r="H145">
        <v>669</v>
      </c>
      <c r="I145">
        <v>449</v>
      </c>
      <c r="J145">
        <v>4969</v>
      </c>
      <c r="K145">
        <v>44</v>
      </c>
      <c r="L145">
        <v>12</v>
      </c>
      <c r="M145">
        <v>28</v>
      </c>
      <c r="N145">
        <v>28</v>
      </c>
      <c r="O145">
        <v>2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</v>
      </c>
      <c r="W145" s="14">
        <f>M145/SUMIF(Wolf2021FFProjections!$A$2:$A$353,$A145,Wolf2021FFProjections!$M$2:$M$353)</f>
        <v>7.0528967254408062E-2</v>
      </c>
      <c r="X145" s="14">
        <f>$N145/SUMIF(Wolf2021FFProjections!$A$2:$A$353,$A145,Wolf2021FFProjections!$N$2:$N$353)</f>
        <v>1.7241379310344827E-2</v>
      </c>
      <c r="Y145" s="14">
        <f>$P145/SUMIF(Wolf2021FFProjections!$A$2:$A$353,$A145,Wolf2021FFProjections!$P$2:$P$353)</f>
        <v>0</v>
      </c>
      <c r="Z145" s="14">
        <f>$S145/SUMIF(Wolf2021FFProjections!$A$2:$A$353,$A145,Wolf2021FFProjections!$S$2:$S$353)</f>
        <v>0</v>
      </c>
    </row>
    <row r="146" spans="1:26" x14ac:dyDescent="0.3">
      <c r="A146" t="s">
        <v>223</v>
      </c>
      <c r="B146" t="s">
        <v>225</v>
      </c>
      <c r="C146" t="s">
        <v>13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14">
        <f>M146/SUMIF(Wolf2021FFProjections!$A$2:$A$353,$A146,Wolf2021FFProjections!$M$2:$M$353)</f>
        <v>0</v>
      </c>
      <c r="X146" s="14">
        <f>$N146/SUMIF(Wolf2021FFProjections!$A$2:$A$353,$A146,Wolf2021FFProjections!$N$2:$N$353)</f>
        <v>0</v>
      </c>
      <c r="Y146" s="14">
        <f>$P146/SUMIF(Wolf2021FFProjections!$A$2:$A$353,$A146,Wolf2021FFProjections!$P$2:$P$353)</f>
        <v>0</v>
      </c>
      <c r="Z146" s="14">
        <f>$S146/SUMIF(Wolf2021FFProjections!$A$2:$A$353,$A146,Wolf2021FFProjections!$S$2:$S$353)</f>
        <v>0</v>
      </c>
    </row>
    <row r="147" spans="1:26" x14ac:dyDescent="0.3">
      <c r="A147" t="s">
        <v>223</v>
      </c>
      <c r="B147" t="s">
        <v>226</v>
      </c>
      <c r="C147" t="s">
        <v>16</v>
      </c>
      <c r="D147">
        <v>239.8</v>
      </c>
      <c r="E147">
        <v>239.8</v>
      </c>
      <c r="F147">
        <v>214.8</v>
      </c>
      <c r="G147">
        <v>189.8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225</v>
      </c>
      <c r="N147">
        <v>968</v>
      </c>
      <c r="O147">
        <v>8</v>
      </c>
      <c r="P147">
        <v>67</v>
      </c>
      <c r="Q147">
        <v>50</v>
      </c>
      <c r="R147">
        <v>0.74</v>
      </c>
      <c r="S147">
        <v>330</v>
      </c>
      <c r="T147">
        <v>2</v>
      </c>
      <c r="U147">
        <v>6.6</v>
      </c>
      <c r="V147">
        <v>4.3</v>
      </c>
      <c r="W147" s="14">
        <f>M147/SUMIF(Wolf2021FFProjections!$A$2:$A$353,$A147,Wolf2021FFProjections!$M$2:$M$353)</f>
        <v>0.56675062972292189</v>
      </c>
      <c r="X147" s="14">
        <f>$N147/SUMIF(Wolf2021FFProjections!$A$2:$A$353,$A147,Wolf2021FFProjections!$N$2:$N$353)</f>
        <v>0.59605911330049266</v>
      </c>
      <c r="Y147" s="14">
        <f>$P147/SUMIF(Wolf2021FFProjections!$A$2:$A$353,$A147,Wolf2021FFProjections!$P$2:$P$353)</f>
        <v>0.104199066874028</v>
      </c>
      <c r="Z147" s="14">
        <f>$S147/SUMIF(Wolf2021FFProjections!$A$2:$A$353,$A147,Wolf2021FFProjections!$S$2:$S$353)</f>
        <v>6.7429505516959545E-2</v>
      </c>
    </row>
    <row r="148" spans="1:26" x14ac:dyDescent="0.3">
      <c r="A148" t="s">
        <v>223</v>
      </c>
      <c r="B148" t="s">
        <v>444</v>
      </c>
      <c r="C148" t="s">
        <v>16</v>
      </c>
      <c r="D148">
        <v>154.4</v>
      </c>
      <c r="E148">
        <v>154.4</v>
      </c>
      <c r="F148">
        <v>134.4</v>
      </c>
      <c r="G148">
        <v>114.4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104</v>
      </c>
      <c r="N148">
        <v>468</v>
      </c>
      <c r="O148">
        <v>4</v>
      </c>
      <c r="P148">
        <v>54</v>
      </c>
      <c r="Q148">
        <v>40</v>
      </c>
      <c r="R148">
        <v>0.75</v>
      </c>
      <c r="S148">
        <v>316</v>
      </c>
      <c r="T148">
        <v>2</v>
      </c>
      <c r="U148">
        <v>7.9</v>
      </c>
      <c r="V148">
        <v>4.5</v>
      </c>
      <c r="W148" s="14">
        <f>M148/SUMIF(Wolf2021FFProjections!$A$2:$A$353,$A148,Wolf2021FFProjections!$M$2:$M$353)</f>
        <v>0.26196473551637278</v>
      </c>
      <c r="X148" s="14">
        <f>$N148/SUMIF(Wolf2021FFProjections!$A$2:$A$353,$A148,Wolf2021FFProjections!$N$2:$N$353)</f>
        <v>0.28817733990147781</v>
      </c>
      <c r="Y148" s="14">
        <f>$P148/SUMIF(Wolf2021FFProjections!$A$2:$A$353,$A148,Wolf2021FFProjections!$P$2:$P$353)</f>
        <v>8.3981337480559873E-2</v>
      </c>
      <c r="Z148" s="14">
        <f>$S148/SUMIF(Wolf2021FFProjections!$A$2:$A$353,$A148,Wolf2021FFProjections!$S$2:$S$353)</f>
        <v>6.4568859828361261E-2</v>
      </c>
    </row>
    <row r="149" spans="1:26" x14ac:dyDescent="0.3">
      <c r="A149" t="s">
        <v>223</v>
      </c>
      <c r="B149" t="s">
        <v>445</v>
      </c>
      <c r="C149" t="s">
        <v>16</v>
      </c>
      <c r="D149">
        <v>30.5</v>
      </c>
      <c r="E149">
        <v>30.5</v>
      </c>
      <c r="F149">
        <v>28</v>
      </c>
      <c r="G149">
        <v>25.5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40</v>
      </c>
      <c r="N149">
        <v>160</v>
      </c>
      <c r="O149">
        <v>1</v>
      </c>
      <c r="P149">
        <v>7</v>
      </c>
      <c r="Q149">
        <v>5</v>
      </c>
      <c r="R149">
        <v>0.68</v>
      </c>
      <c r="S149">
        <v>35</v>
      </c>
      <c r="T149">
        <v>0</v>
      </c>
      <c r="U149">
        <v>7</v>
      </c>
      <c r="V149">
        <v>4</v>
      </c>
      <c r="W149" s="14">
        <f>M149/SUMIF(Wolf2021FFProjections!$A$2:$A$353,$A149,Wolf2021FFProjections!$M$2:$M$353)</f>
        <v>0.10075566750629723</v>
      </c>
      <c r="X149" s="14">
        <f>$N149/SUMIF(Wolf2021FFProjections!$A$2:$A$353,$A149,Wolf2021FFProjections!$N$2:$N$353)</f>
        <v>9.8522167487684734E-2</v>
      </c>
      <c r="Y149" s="14">
        <f>$P149/SUMIF(Wolf2021FFProjections!$A$2:$A$353,$A149,Wolf2021FFProjections!$P$2:$P$353)</f>
        <v>1.088646967340591E-2</v>
      </c>
      <c r="Z149" s="14">
        <f>$S149/SUMIF(Wolf2021FFProjections!$A$2:$A$353,$A149,Wolf2021FFProjections!$S$2:$S$353)</f>
        <v>7.1516142214957086E-3</v>
      </c>
    </row>
    <row r="150" spans="1:26" x14ac:dyDescent="0.3">
      <c r="A150" t="s">
        <v>223</v>
      </c>
      <c r="B150" t="s">
        <v>648</v>
      </c>
      <c r="C150" t="s">
        <v>18</v>
      </c>
      <c r="D150">
        <v>122</v>
      </c>
      <c r="E150">
        <v>122</v>
      </c>
      <c r="F150">
        <v>101.5</v>
      </c>
      <c r="G150">
        <v>81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60</v>
      </c>
      <c r="Q150">
        <v>41</v>
      </c>
      <c r="R150">
        <v>0.68</v>
      </c>
      <c r="S150">
        <v>390</v>
      </c>
      <c r="T150">
        <v>7</v>
      </c>
      <c r="U150">
        <v>9.5</v>
      </c>
      <c r="V150">
        <v>0</v>
      </c>
      <c r="W150" s="14">
        <f>M150/SUMIF(Wolf2021FFProjections!$A$2:$A$353,$A150,Wolf2021FFProjections!$M$2:$M$353)</f>
        <v>0</v>
      </c>
      <c r="X150" s="14">
        <f>$N150/SUMIF(Wolf2021FFProjections!$A$2:$A$353,$A150,Wolf2021FFProjections!$N$2:$N$353)</f>
        <v>0</v>
      </c>
      <c r="Y150" s="14">
        <f>$P150/SUMIF(Wolf2021FFProjections!$A$2:$A$353,$A150,Wolf2021FFProjections!$P$2:$P$353)</f>
        <v>9.3312597200622086E-2</v>
      </c>
      <c r="Z150" s="14">
        <f>$S150/SUMIF(Wolf2021FFProjections!$A$2:$A$353,$A150,Wolf2021FFProjections!$S$2:$S$353)</f>
        <v>7.9689415610952191E-2</v>
      </c>
    </row>
    <row r="151" spans="1:26" x14ac:dyDescent="0.3">
      <c r="A151" t="s">
        <v>223</v>
      </c>
      <c r="B151" t="s">
        <v>446</v>
      </c>
      <c r="C151" t="s">
        <v>18</v>
      </c>
      <c r="D151">
        <v>68</v>
      </c>
      <c r="E151">
        <v>68</v>
      </c>
      <c r="F151">
        <v>54.5</v>
      </c>
      <c r="G151">
        <v>41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47</v>
      </c>
      <c r="Q151">
        <v>27</v>
      </c>
      <c r="R151">
        <v>0.57999999999999996</v>
      </c>
      <c r="S151">
        <v>230</v>
      </c>
      <c r="T151">
        <v>3</v>
      </c>
      <c r="U151">
        <v>8.5</v>
      </c>
      <c r="V151">
        <v>0</v>
      </c>
      <c r="W151" s="14">
        <f>M151/SUMIF(Wolf2021FFProjections!$A$2:$A$353,$A151,Wolf2021FFProjections!$M$2:$M$353)</f>
        <v>0</v>
      </c>
      <c r="X151" s="14">
        <f>$N151/SUMIF(Wolf2021FFProjections!$A$2:$A$353,$A151,Wolf2021FFProjections!$N$2:$N$353)</f>
        <v>0</v>
      </c>
      <c r="Y151" s="14">
        <f>$P151/SUMIF(Wolf2021FFProjections!$A$2:$A$353,$A151,Wolf2021FFProjections!$P$2:$P$353)</f>
        <v>7.3094867807153963E-2</v>
      </c>
      <c r="Z151" s="14">
        <f>$S151/SUMIF(Wolf2021FFProjections!$A$2:$A$353,$A151,Wolf2021FFProjections!$S$2:$S$353)</f>
        <v>4.69963220269718E-2</v>
      </c>
    </row>
    <row r="152" spans="1:26" x14ac:dyDescent="0.3">
      <c r="A152" t="s">
        <v>223</v>
      </c>
      <c r="B152" t="s">
        <v>227</v>
      </c>
      <c r="C152" t="s">
        <v>20</v>
      </c>
      <c r="D152">
        <v>275.5</v>
      </c>
      <c r="E152">
        <v>275.5</v>
      </c>
      <c r="F152">
        <v>234</v>
      </c>
      <c r="G152">
        <v>192.5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127</v>
      </c>
      <c r="Q152">
        <v>83</v>
      </c>
      <c r="R152">
        <v>0.65</v>
      </c>
      <c r="S152">
        <v>1145</v>
      </c>
      <c r="T152">
        <v>13</v>
      </c>
      <c r="U152">
        <v>13.8</v>
      </c>
      <c r="V152">
        <v>8</v>
      </c>
      <c r="W152" s="14">
        <f>M152/SUMIF(Wolf2021FFProjections!$A$2:$A$353,$A152,Wolf2021FFProjections!$M$2:$M$353)</f>
        <v>0</v>
      </c>
      <c r="X152" s="14">
        <f>$N152/SUMIF(Wolf2021FFProjections!$A$2:$A$353,$A152,Wolf2021FFProjections!$N$2:$N$353)</f>
        <v>0</v>
      </c>
      <c r="Y152" s="14">
        <f>$P152/SUMIF(Wolf2021FFProjections!$A$2:$A$353,$A152,Wolf2021FFProjections!$P$2:$P$353)</f>
        <v>0.19751166407465007</v>
      </c>
      <c r="Z152" s="14">
        <f>$S152/SUMIF(Wolf2021FFProjections!$A$2:$A$353,$A152,Wolf2021FFProjections!$S$2:$S$353)</f>
        <v>0.23395995096035963</v>
      </c>
    </row>
    <row r="153" spans="1:26" x14ac:dyDescent="0.3">
      <c r="A153" t="s">
        <v>223</v>
      </c>
      <c r="B153" t="s">
        <v>228</v>
      </c>
      <c r="C153" t="s">
        <v>20</v>
      </c>
      <c r="D153">
        <v>217.8</v>
      </c>
      <c r="E153">
        <v>217.8</v>
      </c>
      <c r="F153">
        <v>176.3</v>
      </c>
      <c r="G153">
        <v>134.80000000000001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114</v>
      </c>
      <c r="Q153">
        <v>83</v>
      </c>
      <c r="R153">
        <v>0.73</v>
      </c>
      <c r="S153">
        <v>988</v>
      </c>
      <c r="T153">
        <v>6</v>
      </c>
      <c r="U153">
        <v>11.9</v>
      </c>
      <c r="V153">
        <v>10</v>
      </c>
      <c r="W153" s="14">
        <f>M153/SUMIF(Wolf2021FFProjections!$A$2:$A$353,$A153,Wolf2021FFProjections!$M$2:$M$353)</f>
        <v>0</v>
      </c>
      <c r="X153" s="14">
        <f>$N153/SUMIF(Wolf2021FFProjections!$A$2:$A$353,$A153,Wolf2021FFProjections!$N$2:$N$353)</f>
        <v>0</v>
      </c>
      <c r="Y153" s="14">
        <f>$P153/SUMIF(Wolf2021FFProjections!$A$2:$A$353,$A153,Wolf2021FFProjections!$P$2:$P$353)</f>
        <v>0.17729393468118196</v>
      </c>
      <c r="Z153" s="14">
        <f>$S153/SUMIF(Wolf2021FFProjections!$A$2:$A$353,$A153,Wolf2021FFProjections!$S$2:$S$353)</f>
        <v>0.20187985288107888</v>
      </c>
    </row>
    <row r="154" spans="1:26" x14ac:dyDescent="0.3">
      <c r="A154" t="s">
        <v>223</v>
      </c>
      <c r="B154" t="s">
        <v>122</v>
      </c>
      <c r="C154" t="s">
        <v>20</v>
      </c>
      <c r="D154">
        <v>164.2</v>
      </c>
      <c r="E154">
        <v>164.2</v>
      </c>
      <c r="F154">
        <v>133.69999999999999</v>
      </c>
      <c r="G154">
        <v>103.2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87</v>
      </c>
      <c r="Q154">
        <v>61</v>
      </c>
      <c r="R154">
        <v>0.7</v>
      </c>
      <c r="S154">
        <v>732</v>
      </c>
      <c r="T154">
        <v>5</v>
      </c>
      <c r="U154">
        <v>12</v>
      </c>
      <c r="V154">
        <v>0</v>
      </c>
      <c r="W154" s="14">
        <f>M154/SUMIF(Wolf2021FFProjections!$A$2:$A$353,$A154,Wolf2021FFProjections!$M$2:$M$353)</f>
        <v>0</v>
      </c>
      <c r="X154" s="14">
        <f>$N154/SUMIF(Wolf2021FFProjections!$A$2:$A$353,$A154,Wolf2021FFProjections!$N$2:$N$353)</f>
        <v>0</v>
      </c>
      <c r="Y154" s="14">
        <f>$P154/SUMIF(Wolf2021FFProjections!$A$2:$A$353,$A154,Wolf2021FFProjections!$P$2:$P$353)</f>
        <v>0.13530326594090203</v>
      </c>
      <c r="Z154" s="14">
        <f>$S154/SUMIF(Wolf2021FFProjections!$A$2:$A$353,$A154,Wolf2021FFProjections!$S$2:$S$353)</f>
        <v>0.14957090314671026</v>
      </c>
    </row>
    <row r="155" spans="1:26" x14ac:dyDescent="0.3">
      <c r="A155" t="s">
        <v>223</v>
      </c>
      <c r="B155" t="s">
        <v>649</v>
      </c>
      <c r="C155" t="s">
        <v>20</v>
      </c>
      <c r="D155">
        <v>160.80000000000001</v>
      </c>
      <c r="E155">
        <v>160.80000000000001</v>
      </c>
      <c r="F155">
        <v>134.80000000000001</v>
      </c>
      <c r="G155">
        <v>108.8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80</v>
      </c>
      <c r="Q155">
        <v>52</v>
      </c>
      <c r="R155">
        <v>0.65</v>
      </c>
      <c r="S155">
        <v>728</v>
      </c>
      <c r="T155">
        <v>6</v>
      </c>
      <c r="U155">
        <v>14</v>
      </c>
      <c r="V155">
        <v>4.8</v>
      </c>
      <c r="W155" s="14">
        <f>M155/SUMIF(Wolf2021FFProjections!$A$2:$A$353,$A155,Wolf2021FFProjections!$M$2:$M$353)</f>
        <v>0</v>
      </c>
      <c r="X155" s="14">
        <f>$N155/SUMIF(Wolf2021FFProjections!$A$2:$A$353,$A155,Wolf2021FFProjections!$N$2:$N$353)</f>
        <v>0</v>
      </c>
      <c r="Y155" s="14">
        <f>$P155/SUMIF(Wolf2021FFProjections!$A$2:$A$353,$A155,Wolf2021FFProjections!$P$2:$P$353)</f>
        <v>0.12441679626749612</v>
      </c>
      <c r="Z155" s="14">
        <f>$S155/SUMIF(Wolf2021FFProjections!$A$2:$A$353,$A155,Wolf2021FFProjections!$S$2:$S$353)</f>
        <v>0.14875357580711074</v>
      </c>
    </row>
    <row r="156" spans="1:26" x14ac:dyDescent="0.3">
      <c r="A156" t="s">
        <v>117</v>
      </c>
      <c r="B156" t="s">
        <v>158</v>
      </c>
      <c r="C156" t="s">
        <v>13</v>
      </c>
      <c r="D156">
        <v>200.4</v>
      </c>
      <c r="E156">
        <v>232.4</v>
      </c>
      <c r="F156">
        <v>200.4</v>
      </c>
      <c r="G156">
        <v>200.4</v>
      </c>
      <c r="H156">
        <v>286</v>
      </c>
      <c r="I156">
        <v>180</v>
      </c>
      <c r="J156">
        <v>2178</v>
      </c>
      <c r="K156">
        <v>16</v>
      </c>
      <c r="L156">
        <v>13</v>
      </c>
      <c r="M156">
        <v>50</v>
      </c>
      <c r="N156">
        <v>295</v>
      </c>
      <c r="O156">
        <v>4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5.9</v>
      </c>
      <c r="W156" s="14">
        <f>M156/SUMIF(Wolf2021FFProjections!$A$2:$A$353,$A156,Wolf2021FFProjections!$M$2:$M$353)</f>
        <v>0.11389521640091116</v>
      </c>
      <c r="X156" s="14">
        <f>$N156/SUMIF(Wolf2021FFProjections!$A$2:$A$353,$A156,Wolf2021FFProjections!$N$2:$N$353)</f>
        <v>0.15261251939989653</v>
      </c>
      <c r="Y156" s="14">
        <f>$P156/SUMIF(Wolf2021FFProjections!$A$2:$A$353,$A156,Wolf2021FFProjections!$P$2:$P$353)</f>
        <v>0</v>
      </c>
      <c r="Z156" s="14">
        <f>$S156/SUMIF(Wolf2021FFProjections!$A$2:$A$353,$A156,Wolf2021FFProjections!$S$2:$S$353)</f>
        <v>0</v>
      </c>
    </row>
    <row r="157" spans="1:26" x14ac:dyDescent="0.3">
      <c r="A157" t="s">
        <v>117</v>
      </c>
      <c r="B157" t="s">
        <v>360</v>
      </c>
      <c r="C157" t="s">
        <v>13</v>
      </c>
      <c r="D157">
        <v>183.95</v>
      </c>
      <c r="E157">
        <v>207.95</v>
      </c>
      <c r="F157">
        <v>183.95</v>
      </c>
      <c r="G157">
        <v>183.95</v>
      </c>
      <c r="H157">
        <v>234</v>
      </c>
      <c r="I157">
        <v>144</v>
      </c>
      <c r="J157">
        <v>1743</v>
      </c>
      <c r="K157">
        <v>12</v>
      </c>
      <c r="L157">
        <v>0</v>
      </c>
      <c r="M157">
        <v>45</v>
      </c>
      <c r="N157">
        <v>248</v>
      </c>
      <c r="O157">
        <v>4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5.5</v>
      </c>
      <c r="W157" s="14">
        <f>M157/SUMIF(Wolf2021FFProjections!$A$2:$A$353,$A157,Wolf2021FFProjections!$M$2:$M$353)</f>
        <v>0.10250569476082004</v>
      </c>
      <c r="X157" s="14">
        <f>$N157/SUMIF(Wolf2021FFProjections!$A$2:$A$353,$A157,Wolf2021FFProjections!$N$2:$N$353)</f>
        <v>0.12829798241076049</v>
      </c>
      <c r="Y157" s="14">
        <f>$P157/SUMIF(Wolf2021FFProjections!$A$2:$A$353,$A157,Wolf2021FFProjections!$P$2:$P$353)</f>
        <v>0</v>
      </c>
      <c r="Z157" s="14">
        <f>$S157/SUMIF(Wolf2021FFProjections!$A$2:$A$353,$A157,Wolf2021FFProjections!$S$2:$S$353)</f>
        <v>0</v>
      </c>
    </row>
    <row r="158" spans="1:26" x14ac:dyDescent="0.3">
      <c r="A158" t="s">
        <v>117</v>
      </c>
      <c r="B158" t="s">
        <v>124</v>
      </c>
      <c r="C158" t="s">
        <v>16</v>
      </c>
      <c r="D158">
        <v>203</v>
      </c>
      <c r="E158">
        <v>203</v>
      </c>
      <c r="F158">
        <v>180.5</v>
      </c>
      <c r="G158">
        <v>158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145</v>
      </c>
      <c r="N158">
        <v>594</v>
      </c>
      <c r="O158">
        <v>6</v>
      </c>
      <c r="P158">
        <v>68</v>
      </c>
      <c r="Q158">
        <v>45</v>
      </c>
      <c r="R158">
        <v>0.66</v>
      </c>
      <c r="S158">
        <v>446</v>
      </c>
      <c r="T158">
        <v>3</v>
      </c>
      <c r="U158">
        <v>9.9</v>
      </c>
      <c r="V158">
        <v>4.0999999999999996</v>
      </c>
      <c r="W158" s="14">
        <f>M158/SUMIF(Wolf2021FFProjections!$A$2:$A$353,$A158,Wolf2021FFProjections!$M$2:$M$353)</f>
        <v>0.33029612756264237</v>
      </c>
      <c r="X158" s="14">
        <f>$N158/SUMIF(Wolf2021FFProjections!$A$2:$A$353,$A158,Wolf2021FFProjections!$N$2:$N$353)</f>
        <v>0.3072943610967408</v>
      </c>
      <c r="Y158" s="14">
        <f>$P158/SUMIF(Wolf2021FFProjections!$A$2:$A$353,$A158,Wolf2021FFProjections!$P$2:$P$353)</f>
        <v>0.13627254509018036</v>
      </c>
      <c r="Z158" s="14">
        <f>$S158/SUMIF(Wolf2021FFProjections!$A$2:$A$353,$A158,Wolf2021FFProjections!$S$2:$S$353)</f>
        <v>0.11733754275190739</v>
      </c>
    </row>
    <row r="159" spans="1:26" x14ac:dyDescent="0.3">
      <c r="A159" t="s">
        <v>117</v>
      </c>
      <c r="B159" t="s">
        <v>45</v>
      </c>
      <c r="C159" t="s">
        <v>16</v>
      </c>
      <c r="D159">
        <v>84.1</v>
      </c>
      <c r="E159">
        <v>84.1</v>
      </c>
      <c r="F159">
        <v>77.599999999999994</v>
      </c>
      <c r="G159">
        <v>71.099999999999994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95</v>
      </c>
      <c r="N159">
        <v>380</v>
      </c>
      <c r="O159">
        <v>3</v>
      </c>
      <c r="P159">
        <v>21</v>
      </c>
      <c r="Q159">
        <v>13</v>
      </c>
      <c r="R159">
        <v>0.62</v>
      </c>
      <c r="S159">
        <v>91</v>
      </c>
      <c r="T159">
        <v>1</v>
      </c>
      <c r="U159">
        <v>7</v>
      </c>
      <c r="V159">
        <v>4</v>
      </c>
      <c r="W159" s="14">
        <f>M159/SUMIF(Wolf2021FFProjections!$A$2:$A$353,$A159,Wolf2021FFProjections!$M$2:$M$353)</f>
        <v>0.21640091116173121</v>
      </c>
      <c r="X159" s="14">
        <f>$N159/SUMIF(Wolf2021FFProjections!$A$2:$A$353,$A159,Wolf2021FFProjections!$N$2:$N$353)</f>
        <v>0.1965856182100362</v>
      </c>
      <c r="Y159" s="14">
        <f>$P159/SUMIF(Wolf2021FFProjections!$A$2:$A$353,$A159,Wolf2021FFProjections!$P$2:$P$353)</f>
        <v>4.2084168336673347E-2</v>
      </c>
      <c r="Z159" s="14">
        <f>$S159/SUMIF(Wolf2021FFProjections!$A$2:$A$353,$A159,Wolf2021FFProjections!$S$2:$S$353)</f>
        <v>2.3941068139963169E-2</v>
      </c>
    </row>
    <row r="160" spans="1:26" x14ac:dyDescent="0.3">
      <c r="A160" t="s">
        <v>117</v>
      </c>
      <c r="B160" t="s">
        <v>361</v>
      </c>
      <c r="C160" t="s">
        <v>16</v>
      </c>
      <c r="D160">
        <v>110.8</v>
      </c>
      <c r="E160">
        <v>110.8</v>
      </c>
      <c r="F160">
        <v>101.3</v>
      </c>
      <c r="G160">
        <v>91.8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104</v>
      </c>
      <c r="N160">
        <v>416</v>
      </c>
      <c r="O160">
        <v>4</v>
      </c>
      <c r="P160">
        <v>26</v>
      </c>
      <c r="Q160">
        <v>19</v>
      </c>
      <c r="R160">
        <v>0.73</v>
      </c>
      <c r="S160">
        <v>142</v>
      </c>
      <c r="T160">
        <v>2</v>
      </c>
      <c r="U160">
        <v>7.5</v>
      </c>
      <c r="V160">
        <v>4</v>
      </c>
      <c r="W160" s="14">
        <f>M160/SUMIF(Wolf2021FFProjections!$A$2:$A$353,$A160,Wolf2021FFProjections!$M$2:$M$353)</f>
        <v>0.23690205011389523</v>
      </c>
      <c r="X160" s="14">
        <f>$N160/SUMIF(Wolf2021FFProjections!$A$2:$A$353,$A160,Wolf2021FFProjections!$N$2:$N$353)</f>
        <v>0.21520951888256595</v>
      </c>
      <c r="Y160" s="14">
        <f>$P160/SUMIF(Wolf2021FFProjections!$A$2:$A$353,$A160,Wolf2021FFProjections!$P$2:$P$353)</f>
        <v>5.2104208416833664E-2</v>
      </c>
      <c r="Z160" s="14">
        <f>$S160/SUMIF(Wolf2021FFProjections!$A$2:$A$353,$A160,Wolf2021FFProjections!$S$2:$S$353)</f>
        <v>3.735858984477769E-2</v>
      </c>
    </row>
    <row r="161" spans="1:26" x14ac:dyDescent="0.3">
      <c r="A161" t="s">
        <v>117</v>
      </c>
      <c r="B161" t="s">
        <v>120</v>
      </c>
      <c r="C161" t="s">
        <v>18</v>
      </c>
      <c r="D161">
        <v>232.3</v>
      </c>
      <c r="E161">
        <v>232.3</v>
      </c>
      <c r="F161">
        <v>193.3</v>
      </c>
      <c r="G161">
        <v>154.30000000000001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120</v>
      </c>
      <c r="Q161">
        <v>78</v>
      </c>
      <c r="R161">
        <v>0.65</v>
      </c>
      <c r="S161">
        <v>1123</v>
      </c>
      <c r="T161">
        <v>7</v>
      </c>
      <c r="U161">
        <v>14.4</v>
      </c>
      <c r="V161">
        <v>0</v>
      </c>
      <c r="W161" s="14">
        <f>M161/SUMIF(Wolf2021FFProjections!$A$2:$A$353,$A161,Wolf2021FFProjections!$M$2:$M$353)</f>
        <v>0</v>
      </c>
      <c r="X161" s="14">
        <f>$N161/SUMIF(Wolf2021FFProjections!$A$2:$A$353,$A161,Wolf2021FFProjections!$N$2:$N$353)</f>
        <v>0</v>
      </c>
      <c r="Y161" s="14">
        <f>$P161/SUMIF(Wolf2021FFProjections!$A$2:$A$353,$A161,Wolf2021FFProjections!$P$2:$P$353)</f>
        <v>0.24048096192384769</v>
      </c>
      <c r="Z161" s="14">
        <f>$S161/SUMIF(Wolf2021FFProjections!$A$2:$A$353,$A161,Wolf2021FFProjections!$S$2:$S$353)</f>
        <v>0.29544856616679821</v>
      </c>
    </row>
    <row r="162" spans="1:26" x14ac:dyDescent="0.3">
      <c r="A162" t="s">
        <v>117</v>
      </c>
      <c r="B162" t="s">
        <v>233</v>
      </c>
      <c r="C162" t="s">
        <v>18</v>
      </c>
      <c r="D162">
        <v>48</v>
      </c>
      <c r="E162">
        <v>48</v>
      </c>
      <c r="F162">
        <v>37.5</v>
      </c>
      <c r="G162">
        <v>27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31</v>
      </c>
      <c r="Q162">
        <v>21</v>
      </c>
      <c r="R162">
        <v>0.68</v>
      </c>
      <c r="S162">
        <v>210</v>
      </c>
      <c r="T162">
        <v>1</v>
      </c>
      <c r="U162">
        <v>10</v>
      </c>
      <c r="V162">
        <v>0</v>
      </c>
      <c r="W162" s="14">
        <f>M162/SUMIF(Wolf2021FFProjections!$A$2:$A$353,$A162,Wolf2021FFProjections!$M$2:$M$353)</f>
        <v>0</v>
      </c>
      <c r="X162" s="14">
        <f>$N162/SUMIF(Wolf2021FFProjections!$A$2:$A$353,$A162,Wolf2021FFProjections!$N$2:$N$353)</f>
        <v>0</v>
      </c>
      <c r="Y162" s="14">
        <f>$P162/SUMIF(Wolf2021FFProjections!$A$2:$A$353,$A162,Wolf2021FFProjections!$P$2:$P$353)</f>
        <v>6.2124248496993988E-2</v>
      </c>
      <c r="Z162" s="14">
        <f>$S162/SUMIF(Wolf2021FFProjections!$A$2:$A$353,$A162,Wolf2021FFProjections!$S$2:$S$353)</f>
        <v>5.5248618784530384E-2</v>
      </c>
    </row>
    <row r="163" spans="1:26" x14ac:dyDescent="0.3">
      <c r="A163" t="s">
        <v>117</v>
      </c>
      <c r="B163" t="s">
        <v>362</v>
      </c>
      <c r="C163" t="s">
        <v>20</v>
      </c>
      <c r="D163">
        <v>211.8</v>
      </c>
      <c r="E163">
        <v>211.8</v>
      </c>
      <c r="F163">
        <v>176.8</v>
      </c>
      <c r="G163">
        <v>141.80000000000001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114</v>
      </c>
      <c r="Q163">
        <v>70</v>
      </c>
      <c r="R163">
        <v>0.61</v>
      </c>
      <c r="S163">
        <v>938</v>
      </c>
      <c r="T163">
        <v>8</v>
      </c>
      <c r="U163">
        <v>13.4</v>
      </c>
      <c r="V163">
        <v>0</v>
      </c>
      <c r="W163" s="14">
        <f>M163/SUMIF(Wolf2021FFProjections!$A$2:$A$353,$A163,Wolf2021FFProjections!$M$2:$M$353)</f>
        <v>0</v>
      </c>
      <c r="X163" s="14">
        <f>$N163/SUMIF(Wolf2021FFProjections!$A$2:$A$353,$A163,Wolf2021FFProjections!$N$2:$N$353)</f>
        <v>0</v>
      </c>
      <c r="Y163" s="14">
        <f>$P163/SUMIF(Wolf2021FFProjections!$A$2:$A$353,$A163,Wolf2021FFProjections!$P$2:$P$353)</f>
        <v>0.22845691382765532</v>
      </c>
      <c r="Z163" s="14">
        <f>$S163/SUMIF(Wolf2021FFProjections!$A$2:$A$353,$A163,Wolf2021FFProjections!$S$2:$S$353)</f>
        <v>0.24677716390423574</v>
      </c>
    </row>
    <row r="164" spans="1:26" x14ac:dyDescent="0.3">
      <c r="A164" t="s">
        <v>117</v>
      </c>
      <c r="B164" t="s">
        <v>163</v>
      </c>
      <c r="C164" t="s">
        <v>20</v>
      </c>
      <c r="D164">
        <v>89.6</v>
      </c>
      <c r="E164">
        <v>89.6</v>
      </c>
      <c r="F164">
        <v>74.099999999999994</v>
      </c>
      <c r="G164">
        <v>58.6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57</v>
      </c>
      <c r="Q164">
        <v>31</v>
      </c>
      <c r="R164">
        <v>0.54</v>
      </c>
      <c r="S164">
        <v>406</v>
      </c>
      <c r="T164">
        <v>3</v>
      </c>
      <c r="U164">
        <v>13.1</v>
      </c>
      <c r="V164">
        <v>6</v>
      </c>
      <c r="W164" s="14">
        <f>M164/SUMIF(Wolf2021FFProjections!$A$2:$A$353,$A164,Wolf2021FFProjections!$M$2:$M$353)</f>
        <v>0</v>
      </c>
      <c r="X164" s="14">
        <f>$N164/SUMIF(Wolf2021FFProjections!$A$2:$A$353,$A164,Wolf2021FFProjections!$N$2:$N$353)</f>
        <v>0</v>
      </c>
      <c r="Y164" s="14">
        <f>$P164/SUMIF(Wolf2021FFProjections!$A$2:$A$353,$A164,Wolf2021FFProjections!$P$2:$P$353)</f>
        <v>0.11422845691382766</v>
      </c>
      <c r="Z164" s="14">
        <f>$S164/SUMIF(Wolf2021FFProjections!$A$2:$A$353,$A164,Wolf2021FFProjections!$S$2:$S$353)</f>
        <v>0.10681399631675875</v>
      </c>
    </row>
    <row r="165" spans="1:26" x14ac:dyDescent="0.3">
      <c r="A165" t="s">
        <v>117</v>
      </c>
      <c r="B165" t="s">
        <v>363</v>
      </c>
      <c r="C165" t="s">
        <v>20</v>
      </c>
      <c r="D165">
        <v>47.4</v>
      </c>
      <c r="E165">
        <v>47.4</v>
      </c>
      <c r="F165">
        <v>37.9</v>
      </c>
      <c r="G165">
        <v>28.4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31</v>
      </c>
      <c r="Q165">
        <v>19</v>
      </c>
      <c r="R165">
        <v>0.61</v>
      </c>
      <c r="S165">
        <v>224</v>
      </c>
      <c r="T165">
        <v>1</v>
      </c>
      <c r="U165">
        <v>11.8</v>
      </c>
      <c r="V165">
        <v>4.5</v>
      </c>
      <c r="W165" s="14">
        <f>M165/SUMIF(Wolf2021FFProjections!$A$2:$A$353,$A165,Wolf2021FFProjections!$M$2:$M$353)</f>
        <v>0</v>
      </c>
      <c r="X165" s="14">
        <f>$N165/SUMIF(Wolf2021FFProjections!$A$2:$A$353,$A165,Wolf2021FFProjections!$N$2:$N$353)</f>
        <v>0</v>
      </c>
      <c r="Y165" s="14">
        <f>$P165/SUMIF(Wolf2021FFProjections!$A$2:$A$353,$A165,Wolf2021FFProjections!$P$2:$P$353)</f>
        <v>6.2124248496993988E-2</v>
      </c>
      <c r="Z165" s="14">
        <f>$S165/SUMIF(Wolf2021FFProjections!$A$2:$A$353,$A165,Wolf2021FFProjections!$S$2:$S$353)</f>
        <v>5.8931860036832415E-2</v>
      </c>
    </row>
    <row r="166" spans="1:26" x14ac:dyDescent="0.3">
      <c r="A166" t="s">
        <v>117</v>
      </c>
      <c r="B166" t="s">
        <v>123</v>
      </c>
      <c r="C166" t="s">
        <v>20</v>
      </c>
      <c r="D166">
        <v>44.1</v>
      </c>
      <c r="E166">
        <v>44.1</v>
      </c>
      <c r="F166">
        <v>36.1</v>
      </c>
      <c r="G166">
        <v>28.1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31</v>
      </c>
      <c r="Q166">
        <v>16</v>
      </c>
      <c r="R166">
        <v>0.52</v>
      </c>
      <c r="S166">
        <v>221</v>
      </c>
      <c r="T166">
        <v>1</v>
      </c>
      <c r="U166">
        <v>13.8</v>
      </c>
      <c r="V166">
        <v>9</v>
      </c>
      <c r="W166" s="14">
        <f>M166/SUMIF(Wolf2021FFProjections!$A$2:$A$353,$A166,Wolf2021FFProjections!$M$2:$M$353)</f>
        <v>0</v>
      </c>
      <c r="X166" s="14">
        <f>$N166/SUMIF(Wolf2021FFProjections!$A$2:$A$353,$A166,Wolf2021FFProjections!$N$2:$N$353)</f>
        <v>0</v>
      </c>
      <c r="Y166" s="14">
        <f>$P166/SUMIF(Wolf2021FFProjections!$A$2:$A$353,$A166,Wolf2021FFProjections!$P$2:$P$353)</f>
        <v>6.2124248496993988E-2</v>
      </c>
      <c r="Z166" s="14">
        <f>$S166/SUMIF(Wolf2021FFProjections!$A$2:$A$353,$A166,Wolf2021FFProjections!$S$2:$S$353)</f>
        <v>5.8142594054196264E-2</v>
      </c>
    </row>
    <row r="167" spans="1:26" x14ac:dyDescent="0.3">
      <c r="A167" t="s">
        <v>192</v>
      </c>
      <c r="B167" t="s">
        <v>193</v>
      </c>
      <c r="C167" t="s">
        <v>13</v>
      </c>
      <c r="D167">
        <v>430.1</v>
      </c>
      <c r="E167">
        <v>488.1</v>
      </c>
      <c r="F167">
        <v>430.1</v>
      </c>
      <c r="G167">
        <v>430.1</v>
      </c>
      <c r="H167">
        <v>531</v>
      </c>
      <c r="I167">
        <v>352</v>
      </c>
      <c r="J167">
        <v>4242</v>
      </c>
      <c r="K167">
        <v>29</v>
      </c>
      <c r="L167">
        <v>8</v>
      </c>
      <c r="M167">
        <v>132</v>
      </c>
      <c r="N167">
        <v>700</v>
      </c>
      <c r="O167">
        <v>8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5.3</v>
      </c>
      <c r="W167" s="14">
        <f>M167/SUMIF(Wolf2021FFProjections!$A$2:$A$353,$A167,Wolf2021FFProjections!$M$2:$M$353)</f>
        <v>0.2624254473161034</v>
      </c>
      <c r="X167" s="14">
        <f>$N167/SUMIF(Wolf2021FFProjections!$A$2:$A$353,$A167,Wolf2021FFProjections!$N$2:$N$353)</f>
        <v>0.28146361077603538</v>
      </c>
      <c r="Y167" s="14">
        <f>$P167/SUMIF(Wolf2021FFProjections!$A$2:$A$353,$A167,Wolf2021FFProjections!$P$2:$P$353)</f>
        <v>0</v>
      </c>
      <c r="Z167" s="14">
        <f>$S167/SUMIF(Wolf2021FFProjections!$A$2:$A$353,$A167,Wolf2021FFProjections!$S$2:$S$353)</f>
        <v>0</v>
      </c>
    </row>
    <row r="168" spans="1:26" x14ac:dyDescent="0.3">
      <c r="A168" t="s">
        <v>192</v>
      </c>
      <c r="B168" t="s">
        <v>127</v>
      </c>
      <c r="C168" t="s">
        <v>13</v>
      </c>
      <c r="D168">
        <v>3</v>
      </c>
      <c r="E168">
        <v>3</v>
      </c>
      <c r="F168">
        <v>3</v>
      </c>
      <c r="G168">
        <v>3</v>
      </c>
      <c r="H168">
        <v>11</v>
      </c>
      <c r="I168">
        <v>5</v>
      </c>
      <c r="J168">
        <v>60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14">
        <f>M168/SUMIF(Wolf2021FFProjections!$A$2:$A$353,$A168,Wolf2021FFProjections!$M$2:$M$353)</f>
        <v>0</v>
      </c>
      <c r="X168" s="14">
        <f>$N168/SUMIF(Wolf2021FFProjections!$A$2:$A$353,$A168,Wolf2021FFProjections!$N$2:$N$353)</f>
        <v>0</v>
      </c>
      <c r="Y168" s="14">
        <f>$P168/SUMIF(Wolf2021FFProjections!$A$2:$A$353,$A168,Wolf2021FFProjections!$P$2:$P$353)</f>
        <v>0</v>
      </c>
      <c r="Z168" s="14">
        <f>$S168/SUMIF(Wolf2021FFProjections!$A$2:$A$353,$A168,Wolf2021FFProjections!$S$2:$S$353)</f>
        <v>0</v>
      </c>
    </row>
    <row r="169" spans="1:26" x14ac:dyDescent="0.3">
      <c r="A169" t="s">
        <v>192</v>
      </c>
      <c r="B169" t="s">
        <v>195</v>
      </c>
      <c r="C169" t="s">
        <v>16</v>
      </c>
      <c r="D169">
        <v>132.4</v>
      </c>
      <c r="E169">
        <v>132.4</v>
      </c>
      <c r="F169">
        <v>122.4</v>
      </c>
      <c r="G169">
        <v>112.4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163</v>
      </c>
      <c r="N169">
        <v>864</v>
      </c>
      <c r="O169">
        <v>2</v>
      </c>
      <c r="P169">
        <v>27</v>
      </c>
      <c r="Q169">
        <v>20</v>
      </c>
      <c r="R169">
        <v>0.74</v>
      </c>
      <c r="S169">
        <v>140</v>
      </c>
      <c r="T169">
        <v>0</v>
      </c>
      <c r="U169">
        <v>7</v>
      </c>
      <c r="V169">
        <v>5.3</v>
      </c>
      <c r="W169" s="14">
        <f>M169/SUMIF(Wolf2021FFProjections!$A$2:$A$353,$A169,Wolf2021FFProjections!$M$2:$M$353)</f>
        <v>0.32405566600397612</v>
      </c>
      <c r="X169" s="14">
        <f>$N169/SUMIF(Wolf2021FFProjections!$A$2:$A$353,$A169,Wolf2021FFProjections!$N$2:$N$353)</f>
        <v>0.34740651387213511</v>
      </c>
      <c r="Y169" s="14">
        <f>$P169/SUMIF(Wolf2021FFProjections!$A$2:$A$353,$A169,Wolf2021FFProjections!$P$2:$P$353)</f>
        <v>5.1823416506717852E-2</v>
      </c>
      <c r="Z169" s="14">
        <f>$S169/SUMIF(Wolf2021FFProjections!$A$2:$A$353,$A169,Wolf2021FFProjections!$S$2:$S$353)</f>
        <v>3.3104752896665882E-2</v>
      </c>
    </row>
    <row r="170" spans="1:26" x14ac:dyDescent="0.3">
      <c r="A170" t="s">
        <v>192</v>
      </c>
      <c r="B170" t="s">
        <v>196</v>
      </c>
      <c r="C170" t="s">
        <v>16</v>
      </c>
      <c r="D170">
        <v>161.1</v>
      </c>
      <c r="E170">
        <v>161.1</v>
      </c>
      <c r="F170">
        <v>142.6</v>
      </c>
      <c r="G170">
        <v>124.1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137</v>
      </c>
      <c r="N170">
        <v>603</v>
      </c>
      <c r="O170">
        <v>5</v>
      </c>
      <c r="P170">
        <v>54</v>
      </c>
      <c r="Q170">
        <v>37</v>
      </c>
      <c r="R170">
        <v>0.69</v>
      </c>
      <c r="S170">
        <v>278</v>
      </c>
      <c r="T170">
        <v>1</v>
      </c>
      <c r="U170">
        <v>7.5</v>
      </c>
      <c r="V170">
        <v>4.4000000000000004</v>
      </c>
      <c r="W170" s="14">
        <f>M170/SUMIF(Wolf2021FFProjections!$A$2:$A$353,$A170,Wolf2021FFProjections!$M$2:$M$353)</f>
        <v>0.27236580516898606</v>
      </c>
      <c r="X170" s="14">
        <f>$N170/SUMIF(Wolf2021FFProjections!$A$2:$A$353,$A170,Wolf2021FFProjections!$N$2:$N$353)</f>
        <v>0.24246079613992763</v>
      </c>
      <c r="Y170" s="14">
        <f>$P170/SUMIF(Wolf2021FFProjections!$A$2:$A$353,$A170,Wolf2021FFProjections!$P$2:$P$353)</f>
        <v>0.1036468330134357</v>
      </c>
      <c r="Z170" s="14">
        <f>$S170/SUMIF(Wolf2021FFProjections!$A$2:$A$353,$A170,Wolf2021FFProjections!$S$2:$S$353)</f>
        <v>6.573658075195081E-2</v>
      </c>
    </row>
    <row r="171" spans="1:26" x14ac:dyDescent="0.3">
      <c r="A171" t="s">
        <v>192</v>
      </c>
      <c r="B171" t="s">
        <v>431</v>
      </c>
      <c r="C171" t="s">
        <v>16</v>
      </c>
      <c r="D171">
        <v>75.8</v>
      </c>
      <c r="E171">
        <v>75.8</v>
      </c>
      <c r="F171">
        <v>69.8</v>
      </c>
      <c r="G171">
        <v>63.8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71</v>
      </c>
      <c r="N171">
        <v>320</v>
      </c>
      <c r="O171">
        <v>4</v>
      </c>
      <c r="P171">
        <v>16</v>
      </c>
      <c r="Q171">
        <v>12</v>
      </c>
      <c r="R171">
        <v>0.73</v>
      </c>
      <c r="S171">
        <v>78</v>
      </c>
      <c r="T171">
        <v>0</v>
      </c>
      <c r="U171">
        <v>6.5</v>
      </c>
      <c r="V171">
        <v>4.5</v>
      </c>
      <c r="W171" s="14">
        <f>M171/SUMIF(Wolf2021FFProjections!$A$2:$A$353,$A171,Wolf2021FFProjections!$M$2:$M$353)</f>
        <v>0.14115308151093439</v>
      </c>
      <c r="X171" s="14">
        <f>$N171/SUMIF(Wolf2021FFProjections!$A$2:$A$353,$A171,Wolf2021FFProjections!$N$2:$N$353)</f>
        <v>0.12866907921190188</v>
      </c>
      <c r="Y171" s="14">
        <f>$P171/SUMIF(Wolf2021FFProjections!$A$2:$A$353,$A171,Wolf2021FFProjections!$P$2:$P$353)</f>
        <v>3.0710172744721688E-2</v>
      </c>
      <c r="Z171" s="14">
        <f>$S171/SUMIF(Wolf2021FFProjections!$A$2:$A$353,$A171,Wolf2021FFProjections!$S$2:$S$353)</f>
        <v>1.8444076613856705E-2</v>
      </c>
    </row>
    <row r="172" spans="1:26" x14ac:dyDescent="0.3">
      <c r="A172" t="s">
        <v>192</v>
      </c>
      <c r="B172" t="s">
        <v>197</v>
      </c>
      <c r="C172" t="s">
        <v>18</v>
      </c>
      <c r="D172">
        <v>215.8</v>
      </c>
      <c r="E172">
        <v>215.8</v>
      </c>
      <c r="F172">
        <v>179.8</v>
      </c>
      <c r="G172">
        <v>143.80000000000001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98</v>
      </c>
      <c r="Q172">
        <v>72</v>
      </c>
      <c r="R172">
        <v>0.73</v>
      </c>
      <c r="S172">
        <v>958</v>
      </c>
      <c r="T172">
        <v>8</v>
      </c>
      <c r="U172">
        <v>13.3</v>
      </c>
      <c r="V172">
        <v>0</v>
      </c>
      <c r="W172" s="14">
        <f>M172/SUMIF(Wolf2021FFProjections!$A$2:$A$353,$A172,Wolf2021FFProjections!$M$2:$M$353)</f>
        <v>0</v>
      </c>
      <c r="X172" s="14">
        <f>$N172/SUMIF(Wolf2021FFProjections!$A$2:$A$353,$A172,Wolf2021FFProjections!$N$2:$N$353)</f>
        <v>0</v>
      </c>
      <c r="Y172" s="14">
        <f>$P172/SUMIF(Wolf2021FFProjections!$A$2:$A$353,$A172,Wolf2021FFProjections!$P$2:$P$353)</f>
        <v>0.18809980806142035</v>
      </c>
      <c r="Z172" s="14">
        <f>$S172/SUMIF(Wolf2021FFProjections!$A$2:$A$353,$A172,Wolf2021FFProjections!$S$2:$S$353)</f>
        <v>0.2265310948214708</v>
      </c>
    </row>
    <row r="173" spans="1:26" x14ac:dyDescent="0.3">
      <c r="A173" t="s">
        <v>192</v>
      </c>
      <c r="B173" t="s">
        <v>432</v>
      </c>
      <c r="C173" t="s">
        <v>18</v>
      </c>
      <c r="D173">
        <v>22</v>
      </c>
      <c r="E173">
        <v>22</v>
      </c>
      <c r="F173">
        <v>18</v>
      </c>
      <c r="G173">
        <v>14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11</v>
      </c>
      <c r="Q173">
        <v>8</v>
      </c>
      <c r="R173">
        <v>0.73</v>
      </c>
      <c r="S173">
        <v>80</v>
      </c>
      <c r="T173">
        <v>1</v>
      </c>
      <c r="U173">
        <v>10</v>
      </c>
      <c r="V173">
        <v>0</v>
      </c>
      <c r="W173" s="14">
        <f>M173/SUMIF(Wolf2021FFProjections!$A$2:$A$353,$A173,Wolf2021FFProjections!$M$2:$M$353)</f>
        <v>0</v>
      </c>
      <c r="X173" s="14">
        <f>$N173/SUMIF(Wolf2021FFProjections!$A$2:$A$353,$A173,Wolf2021FFProjections!$N$2:$N$353)</f>
        <v>0</v>
      </c>
      <c r="Y173" s="14">
        <f>$P173/SUMIF(Wolf2021FFProjections!$A$2:$A$353,$A173,Wolf2021FFProjections!$P$2:$P$353)</f>
        <v>2.1113243761996161E-2</v>
      </c>
      <c r="Z173" s="14">
        <f>$S173/SUMIF(Wolf2021FFProjections!$A$2:$A$353,$A173,Wolf2021FFProjections!$S$2:$S$353)</f>
        <v>1.8917001655237645E-2</v>
      </c>
    </row>
    <row r="174" spans="1:26" x14ac:dyDescent="0.3">
      <c r="A174" t="s">
        <v>192</v>
      </c>
      <c r="B174" t="s">
        <v>725</v>
      </c>
      <c r="C174" t="s">
        <v>20</v>
      </c>
      <c r="D174">
        <v>256.8</v>
      </c>
      <c r="E174">
        <v>256.8</v>
      </c>
      <c r="F174">
        <v>215.8</v>
      </c>
      <c r="G174">
        <v>174.8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130</v>
      </c>
      <c r="Q174">
        <v>82</v>
      </c>
      <c r="R174">
        <v>0.63</v>
      </c>
      <c r="S174">
        <v>1148</v>
      </c>
      <c r="T174">
        <v>10</v>
      </c>
      <c r="U174">
        <v>14</v>
      </c>
      <c r="V174">
        <v>0</v>
      </c>
      <c r="W174" s="14">
        <f>M174/SUMIF(Wolf2021FFProjections!$A$2:$A$353,$A174,Wolf2021FFProjections!$M$2:$M$353)</f>
        <v>0</v>
      </c>
      <c r="X174" s="14">
        <f>$N174/SUMIF(Wolf2021FFProjections!$A$2:$A$353,$A174,Wolf2021FFProjections!$N$2:$N$353)</f>
        <v>0</v>
      </c>
      <c r="Y174" s="14">
        <f>$P174/SUMIF(Wolf2021FFProjections!$A$2:$A$353,$A174,Wolf2021FFProjections!$P$2:$P$353)</f>
        <v>0.24952015355086371</v>
      </c>
      <c r="Z174" s="14">
        <f>$S174/SUMIF(Wolf2021FFProjections!$A$2:$A$353,$A174,Wolf2021FFProjections!$S$2:$S$353)</f>
        <v>0.2714589737526602</v>
      </c>
    </row>
    <row r="175" spans="1:26" x14ac:dyDescent="0.3">
      <c r="A175" t="s">
        <v>192</v>
      </c>
      <c r="B175" t="s">
        <v>199</v>
      </c>
      <c r="C175" t="s">
        <v>20</v>
      </c>
      <c r="D175">
        <v>190</v>
      </c>
      <c r="E175">
        <v>190</v>
      </c>
      <c r="F175">
        <v>157.5</v>
      </c>
      <c r="G175">
        <v>125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103</v>
      </c>
      <c r="Q175">
        <v>65</v>
      </c>
      <c r="R175">
        <v>0.63</v>
      </c>
      <c r="S175">
        <v>890</v>
      </c>
      <c r="T175">
        <v>6</v>
      </c>
      <c r="U175">
        <v>13.7</v>
      </c>
      <c r="V175">
        <v>0</v>
      </c>
      <c r="W175" s="14">
        <f>M175/SUMIF(Wolf2021FFProjections!$A$2:$A$353,$A175,Wolf2021FFProjections!$M$2:$M$353)</f>
        <v>0</v>
      </c>
      <c r="X175" s="14">
        <f>$N175/SUMIF(Wolf2021FFProjections!$A$2:$A$353,$A175,Wolf2021FFProjections!$N$2:$N$353)</f>
        <v>0</v>
      </c>
      <c r="Y175" s="14">
        <f>$P175/SUMIF(Wolf2021FFProjections!$A$2:$A$353,$A175,Wolf2021FFProjections!$P$2:$P$353)</f>
        <v>0.19769673704414586</v>
      </c>
      <c r="Z175" s="14">
        <f>$S175/SUMIF(Wolf2021FFProjections!$A$2:$A$353,$A175,Wolf2021FFProjections!$S$2:$S$353)</f>
        <v>0.2104516434145188</v>
      </c>
    </row>
    <row r="176" spans="1:26" x14ac:dyDescent="0.3">
      <c r="A176" t="s">
        <v>192</v>
      </c>
      <c r="B176" t="s">
        <v>433</v>
      </c>
      <c r="C176" t="s">
        <v>20</v>
      </c>
      <c r="D176">
        <v>82.8</v>
      </c>
      <c r="E176">
        <v>82.8</v>
      </c>
      <c r="F176">
        <v>66.8</v>
      </c>
      <c r="G176">
        <v>50.8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49</v>
      </c>
      <c r="Q176">
        <v>32</v>
      </c>
      <c r="R176">
        <v>0.65</v>
      </c>
      <c r="S176">
        <v>448</v>
      </c>
      <c r="T176">
        <v>1</v>
      </c>
      <c r="U176">
        <v>14</v>
      </c>
      <c r="V176">
        <v>0</v>
      </c>
      <c r="W176" s="14">
        <f>M176/SUMIF(Wolf2021FFProjections!$A$2:$A$353,$A176,Wolf2021FFProjections!$M$2:$M$353)</f>
        <v>0</v>
      </c>
      <c r="X176" s="14">
        <f>$N176/SUMIF(Wolf2021FFProjections!$A$2:$A$353,$A176,Wolf2021FFProjections!$N$2:$N$353)</f>
        <v>0</v>
      </c>
      <c r="Y176" s="14">
        <f>$P176/SUMIF(Wolf2021FFProjections!$A$2:$A$353,$A176,Wolf2021FFProjections!$P$2:$P$353)</f>
        <v>9.4049904030710174E-2</v>
      </c>
      <c r="Z176" s="14">
        <f>$S176/SUMIF(Wolf2021FFProjections!$A$2:$A$353,$A176,Wolf2021FFProjections!$S$2:$S$353)</f>
        <v>0.10593520926933081</v>
      </c>
    </row>
    <row r="177" spans="1:26" x14ac:dyDescent="0.3">
      <c r="A177" t="s">
        <v>192</v>
      </c>
      <c r="B177" t="s">
        <v>200</v>
      </c>
      <c r="C177" t="s">
        <v>20</v>
      </c>
      <c r="D177">
        <v>45.9</v>
      </c>
      <c r="E177">
        <v>45.9</v>
      </c>
      <c r="F177">
        <v>36.4</v>
      </c>
      <c r="G177">
        <v>26.9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33</v>
      </c>
      <c r="Q177">
        <v>19</v>
      </c>
      <c r="R177">
        <v>0.56999999999999995</v>
      </c>
      <c r="S177">
        <v>209</v>
      </c>
      <c r="T177">
        <v>1</v>
      </c>
      <c r="U177">
        <v>11</v>
      </c>
      <c r="V177">
        <v>4</v>
      </c>
      <c r="W177" s="14">
        <f>M177/SUMIF(Wolf2021FFProjections!$A$2:$A$353,$A177,Wolf2021FFProjections!$M$2:$M$353)</f>
        <v>0</v>
      </c>
      <c r="X177" s="14">
        <f>$N177/SUMIF(Wolf2021FFProjections!$A$2:$A$353,$A177,Wolf2021FFProjections!$N$2:$N$353)</f>
        <v>0</v>
      </c>
      <c r="Y177" s="14">
        <f>$P177/SUMIF(Wolf2021FFProjections!$A$2:$A$353,$A177,Wolf2021FFProjections!$P$2:$P$353)</f>
        <v>6.3339731285988479E-2</v>
      </c>
      <c r="Z177" s="14">
        <f>$S177/SUMIF(Wolf2021FFProjections!$A$2:$A$353,$A177,Wolf2021FFProjections!$S$2:$S$353)</f>
        <v>4.9420666824308346E-2</v>
      </c>
    </row>
    <row r="178" spans="1:26" x14ac:dyDescent="0.3">
      <c r="A178" t="s">
        <v>88</v>
      </c>
      <c r="B178" t="s">
        <v>89</v>
      </c>
      <c r="C178" t="s">
        <v>13</v>
      </c>
      <c r="D178">
        <v>319.89999999999998</v>
      </c>
      <c r="E178">
        <v>377.9</v>
      </c>
      <c r="F178">
        <v>319.89999999999998</v>
      </c>
      <c r="G178">
        <v>319.89999999999998</v>
      </c>
      <c r="H178">
        <v>584</v>
      </c>
      <c r="I178">
        <v>388</v>
      </c>
      <c r="J178">
        <v>4242</v>
      </c>
      <c r="K178">
        <v>29</v>
      </c>
      <c r="L178">
        <v>11</v>
      </c>
      <c r="M178">
        <v>29</v>
      </c>
      <c r="N178">
        <v>78</v>
      </c>
      <c r="O178">
        <v>1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2.7</v>
      </c>
      <c r="W178" s="14">
        <f>M178/SUMIF(Wolf2021FFProjections!$A$2:$A$353,$A178,Wolf2021FFProjections!$M$2:$M$353)</f>
        <v>6.9711538461538464E-2</v>
      </c>
      <c r="X178" s="14">
        <f>$N178/SUMIF(Wolf2021FFProjections!$A$2:$A$353,$A178,Wolf2021FFProjections!$N$2:$N$353)</f>
        <v>4.8029556650246302E-2</v>
      </c>
      <c r="Y178" s="14">
        <f>$P178/SUMIF(Wolf2021FFProjections!$A$2:$A$353,$A178,Wolf2021FFProjections!$P$2:$P$353)</f>
        <v>0</v>
      </c>
      <c r="Z178" s="14">
        <f>$S178/SUMIF(Wolf2021FFProjections!$A$2:$A$353,$A178,Wolf2021FFProjections!$S$2:$S$353)</f>
        <v>0</v>
      </c>
    </row>
    <row r="179" spans="1:26" x14ac:dyDescent="0.3">
      <c r="A179" t="s">
        <v>88</v>
      </c>
      <c r="B179" t="s">
        <v>90</v>
      </c>
      <c r="C179" t="s">
        <v>13</v>
      </c>
      <c r="D179">
        <v>8.35</v>
      </c>
      <c r="E179">
        <v>10.35</v>
      </c>
      <c r="F179">
        <v>8.35</v>
      </c>
      <c r="G179">
        <v>8.35</v>
      </c>
      <c r="H179">
        <v>12</v>
      </c>
      <c r="I179">
        <v>8</v>
      </c>
      <c r="J179">
        <v>87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14">
        <f>M179/SUMIF(Wolf2021FFProjections!$A$2:$A$353,$A179,Wolf2021FFProjections!$M$2:$M$353)</f>
        <v>0</v>
      </c>
      <c r="X179" s="14">
        <f>$N179/SUMIF(Wolf2021FFProjections!$A$2:$A$353,$A179,Wolf2021FFProjections!$N$2:$N$353)</f>
        <v>0</v>
      </c>
      <c r="Y179" s="14">
        <f>$P179/SUMIF(Wolf2021FFProjections!$A$2:$A$353,$A179,Wolf2021FFProjections!$P$2:$P$353)</f>
        <v>0</v>
      </c>
      <c r="Z179" s="14">
        <f>$S179/SUMIF(Wolf2021FFProjections!$A$2:$A$353,$A179,Wolf2021FFProjections!$S$2:$S$353)</f>
        <v>0</v>
      </c>
    </row>
    <row r="180" spans="1:26" x14ac:dyDescent="0.3">
      <c r="A180" t="s">
        <v>88</v>
      </c>
      <c r="B180" t="s">
        <v>91</v>
      </c>
      <c r="C180" t="s">
        <v>16</v>
      </c>
      <c r="D180">
        <v>257.60000000000002</v>
      </c>
      <c r="E180">
        <v>257.60000000000002</v>
      </c>
      <c r="F180">
        <v>220.6</v>
      </c>
      <c r="G180">
        <v>183.6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202</v>
      </c>
      <c r="N180">
        <v>808</v>
      </c>
      <c r="O180">
        <v>5</v>
      </c>
      <c r="P180">
        <v>95</v>
      </c>
      <c r="Q180">
        <v>74</v>
      </c>
      <c r="R180">
        <v>0.78</v>
      </c>
      <c r="S180">
        <v>548</v>
      </c>
      <c r="T180">
        <v>3</v>
      </c>
      <c r="U180">
        <v>7.4</v>
      </c>
      <c r="V180">
        <v>4</v>
      </c>
      <c r="W180" s="14">
        <f>M180/SUMIF(Wolf2021FFProjections!$A$2:$A$353,$A180,Wolf2021FFProjections!$M$2:$M$353)</f>
        <v>0.48557692307692307</v>
      </c>
      <c r="X180" s="14">
        <f>$N180/SUMIF(Wolf2021FFProjections!$A$2:$A$353,$A180,Wolf2021FFProjections!$N$2:$N$353)</f>
        <v>0.49753694581280788</v>
      </c>
      <c r="Y180" s="14">
        <f>$P180/SUMIF(Wolf2021FFProjections!$A$2:$A$353,$A180,Wolf2021FFProjections!$P$2:$P$353)</f>
        <v>0.16637478108581435</v>
      </c>
      <c r="Z180" s="14">
        <f>$S180/SUMIF(Wolf2021FFProjections!$A$2:$A$353,$A180,Wolf2021FFProjections!$S$2:$S$353)</f>
        <v>0.1309125656951744</v>
      </c>
    </row>
    <row r="181" spans="1:26" x14ac:dyDescent="0.3">
      <c r="A181" t="s">
        <v>88</v>
      </c>
      <c r="B181" t="s">
        <v>92</v>
      </c>
      <c r="C181" t="s">
        <v>16</v>
      </c>
      <c r="D181">
        <v>126</v>
      </c>
      <c r="E181">
        <v>126</v>
      </c>
      <c r="F181">
        <v>117</v>
      </c>
      <c r="G181">
        <v>108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168</v>
      </c>
      <c r="N181">
        <v>672</v>
      </c>
      <c r="O181">
        <v>5</v>
      </c>
      <c r="P181">
        <v>24</v>
      </c>
      <c r="Q181">
        <v>18</v>
      </c>
      <c r="R181">
        <v>0.75</v>
      </c>
      <c r="S181">
        <v>108</v>
      </c>
      <c r="T181">
        <v>0</v>
      </c>
      <c r="U181">
        <v>6</v>
      </c>
      <c r="V181">
        <v>4</v>
      </c>
      <c r="W181" s="14">
        <f>M181/SUMIF(Wolf2021FFProjections!$A$2:$A$353,$A181,Wolf2021FFProjections!$M$2:$M$353)</f>
        <v>0.40384615384615385</v>
      </c>
      <c r="X181" s="14">
        <f>$N181/SUMIF(Wolf2021FFProjections!$A$2:$A$353,$A181,Wolf2021FFProjections!$N$2:$N$353)</f>
        <v>0.41379310344827586</v>
      </c>
      <c r="Y181" s="14">
        <f>$P181/SUMIF(Wolf2021FFProjections!$A$2:$A$353,$A181,Wolf2021FFProjections!$P$2:$P$353)</f>
        <v>4.2031523642732049E-2</v>
      </c>
      <c r="Z181" s="14">
        <f>$S181/SUMIF(Wolf2021FFProjections!$A$2:$A$353,$A181,Wolf2021FFProjections!$S$2:$S$353)</f>
        <v>2.5800286669851888E-2</v>
      </c>
    </row>
    <row r="182" spans="1:26" x14ac:dyDescent="0.3">
      <c r="A182" t="s">
        <v>88</v>
      </c>
      <c r="B182" t="s">
        <v>385</v>
      </c>
      <c r="C182" t="s">
        <v>16</v>
      </c>
      <c r="D182">
        <v>13</v>
      </c>
      <c r="E182">
        <v>13</v>
      </c>
      <c r="F182">
        <v>11</v>
      </c>
      <c r="G182">
        <v>9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17</v>
      </c>
      <c r="N182">
        <v>66</v>
      </c>
      <c r="O182">
        <v>0</v>
      </c>
      <c r="P182">
        <v>6</v>
      </c>
      <c r="Q182">
        <v>4</v>
      </c>
      <c r="R182">
        <v>0.67</v>
      </c>
      <c r="S182">
        <v>24</v>
      </c>
      <c r="T182">
        <v>0</v>
      </c>
      <c r="U182">
        <v>6</v>
      </c>
      <c r="V182">
        <v>3.9</v>
      </c>
      <c r="W182" s="14">
        <f>M182/SUMIF(Wolf2021FFProjections!$A$2:$A$353,$A182,Wolf2021FFProjections!$M$2:$M$353)</f>
        <v>4.0865384615384616E-2</v>
      </c>
      <c r="X182" s="14">
        <f>$N182/SUMIF(Wolf2021FFProjections!$A$2:$A$353,$A182,Wolf2021FFProjections!$N$2:$N$353)</f>
        <v>4.064039408866995E-2</v>
      </c>
      <c r="Y182" s="14">
        <f>$P182/SUMIF(Wolf2021FFProjections!$A$2:$A$353,$A182,Wolf2021FFProjections!$P$2:$P$353)</f>
        <v>1.0507880910683012E-2</v>
      </c>
      <c r="Z182" s="14">
        <f>$S182/SUMIF(Wolf2021FFProjections!$A$2:$A$353,$A182,Wolf2021FFProjections!$S$2:$S$353)</f>
        <v>5.733397037744864E-3</v>
      </c>
    </row>
    <row r="183" spans="1:26" x14ac:dyDescent="0.3">
      <c r="A183" t="s">
        <v>88</v>
      </c>
      <c r="B183" t="s">
        <v>713</v>
      </c>
      <c r="C183" t="s">
        <v>18</v>
      </c>
      <c r="D183">
        <v>153.80000000000001</v>
      </c>
      <c r="E183">
        <v>153.80000000000001</v>
      </c>
      <c r="F183">
        <v>123.3</v>
      </c>
      <c r="G183">
        <v>92.8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89</v>
      </c>
      <c r="Q183">
        <v>61</v>
      </c>
      <c r="R183">
        <v>0.69</v>
      </c>
      <c r="S183">
        <v>628</v>
      </c>
      <c r="T183">
        <v>5</v>
      </c>
      <c r="U183">
        <v>10.3</v>
      </c>
      <c r="V183">
        <v>0</v>
      </c>
      <c r="W183" s="14">
        <f>M183/SUMIF(Wolf2021FFProjections!$A$2:$A$353,$A183,Wolf2021FFProjections!$M$2:$M$353)</f>
        <v>0</v>
      </c>
      <c r="X183" s="14">
        <f>$N183/SUMIF(Wolf2021FFProjections!$A$2:$A$353,$A183,Wolf2021FFProjections!$N$2:$N$353)</f>
        <v>0</v>
      </c>
      <c r="Y183" s="14">
        <f>$P183/SUMIF(Wolf2021FFProjections!$A$2:$A$353,$A183,Wolf2021FFProjections!$P$2:$P$353)</f>
        <v>0.15586690017513136</v>
      </c>
      <c r="Z183" s="14">
        <f>$S183/SUMIF(Wolf2021FFProjections!$A$2:$A$353,$A183,Wolf2021FFProjections!$S$2:$S$353)</f>
        <v>0.15002388915432394</v>
      </c>
    </row>
    <row r="184" spans="1:26" x14ac:dyDescent="0.3">
      <c r="A184" t="s">
        <v>88</v>
      </c>
      <c r="B184" t="s">
        <v>386</v>
      </c>
      <c r="C184" t="s">
        <v>18</v>
      </c>
      <c r="D184">
        <v>32</v>
      </c>
      <c r="E184">
        <v>32</v>
      </c>
      <c r="F184">
        <v>25.5</v>
      </c>
      <c r="G184">
        <v>19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18</v>
      </c>
      <c r="Q184">
        <v>13</v>
      </c>
      <c r="R184">
        <v>0.72</v>
      </c>
      <c r="S184">
        <v>130</v>
      </c>
      <c r="T184">
        <v>1</v>
      </c>
      <c r="U184">
        <v>10</v>
      </c>
      <c r="V184">
        <v>0</v>
      </c>
      <c r="W184" s="14">
        <f>M184/SUMIF(Wolf2021FFProjections!$A$2:$A$353,$A184,Wolf2021FFProjections!$M$2:$M$353)</f>
        <v>0</v>
      </c>
      <c r="X184" s="14">
        <f>$N184/SUMIF(Wolf2021FFProjections!$A$2:$A$353,$A184,Wolf2021FFProjections!$N$2:$N$353)</f>
        <v>0</v>
      </c>
      <c r="Y184" s="14">
        <f>$P184/SUMIF(Wolf2021FFProjections!$A$2:$A$353,$A184,Wolf2021FFProjections!$P$2:$P$353)</f>
        <v>3.1523642732049037E-2</v>
      </c>
      <c r="Z184" s="14">
        <f>$S184/SUMIF(Wolf2021FFProjections!$A$2:$A$353,$A184,Wolf2021FFProjections!$S$2:$S$353)</f>
        <v>3.1055900621118012E-2</v>
      </c>
    </row>
    <row r="185" spans="1:26" x14ac:dyDescent="0.3">
      <c r="A185" t="s">
        <v>88</v>
      </c>
      <c r="B185" t="s">
        <v>714</v>
      </c>
      <c r="C185" t="s">
        <v>20</v>
      </c>
      <c r="D185">
        <v>253</v>
      </c>
      <c r="E185">
        <v>253</v>
      </c>
      <c r="F185">
        <v>206.5</v>
      </c>
      <c r="G185">
        <v>160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131</v>
      </c>
      <c r="Q185">
        <v>93</v>
      </c>
      <c r="R185">
        <v>0.71</v>
      </c>
      <c r="S185">
        <v>1060</v>
      </c>
      <c r="T185">
        <v>9</v>
      </c>
      <c r="U185">
        <v>11.4</v>
      </c>
      <c r="V185">
        <v>0</v>
      </c>
      <c r="W185" s="14">
        <f>M185/SUMIF(Wolf2021FFProjections!$A$2:$A$353,$A185,Wolf2021FFProjections!$M$2:$M$353)</f>
        <v>0</v>
      </c>
      <c r="X185" s="14">
        <f>$N185/SUMIF(Wolf2021FFProjections!$A$2:$A$353,$A185,Wolf2021FFProjections!$N$2:$N$353)</f>
        <v>0</v>
      </c>
      <c r="Y185" s="14">
        <f>$P185/SUMIF(Wolf2021FFProjections!$A$2:$A$353,$A185,Wolf2021FFProjections!$P$2:$P$353)</f>
        <v>0.22942206654991243</v>
      </c>
      <c r="Z185" s="14">
        <f>$S185/SUMIF(Wolf2021FFProjections!$A$2:$A$353,$A185,Wolf2021FFProjections!$S$2:$S$353)</f>
        <v>0.25322503583373146</v>
      </c>
    </row>
    <row r="186" spans="1:26" x14ac:dyDescent="0.3">
      <c r="A186" t="s">
        <v>88</v>
      </c>
      <c r="B186" t="s">
        <v>387</v>
      </c>
      <c r="C186" t="s">
        <v>20</v>
      </c>
      <c r="D186">
        <v>133.1</v>
      </c>
      <c r="E186">
        <v>133.1</v>
      </c>
      <c r="F186">
        <v>111.1</v>
      </c>
      <c r="G186">
        <v>89.1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77</v>
      </c>
      <c r="Q186">
        <v>44</v>
      </c>
      <c r="R186">
        <v>0.56999999999999995</v>
      </c>
      <c r="S186">
        <v>651</v>
      </c>
      <c r="T186">
        <v>4</v>
      </c>
      <c r="U186">
        <v>14.8</v>
      </c>
      <c r="V186">
        <v>0</v>
      </c>
      <c r="W186" s="14">
        <f>M186/SUMIF(Wolf2021FFProjections!$A$2:$A$353,$A186,Wolf2021FFProjections!$M$2:$M$353)</f>
        <v>0</v>
      </c>
      <c r="X186" s="14">
        <f>$N186/SUMIF(Wolf2021FFProjections!$A$2:$A$353,$A186,Wolf2021FFProjections!$N$2:$N$353)</f>
        <v>0</v>
      </c>
      <c r="Y186" s="14">
        <f>$P186/SUMIF(Wolf2021FFProjections!$A$2:$A$353,$A186,Wolf2021FFProjections!$P$2:$P$353)</f>
        <v>0.13485113835376533</v>
      </c>
      <c r="Z186" s="14">
        <f>$S186/SUMIF(Wolf2021FFProjections!$A$2:$A$353,$A186,Wolf2021FFProjections!$S$2:$S$353)</f>
        <v>0.15551839464882944</v>
      </c>
    </row>
    <row r="187" spans="1:26" x14ac:dyDescent="0.3">
      <c r="A187" t="s">
        <v>88</v>
      </c>
      <c r="B187" t="s">
        <v>715</v>
      </c>
      <c r="C187" t="s">
        <v>20</v>
      </c>
      <c r="D187">
        <v>165.1</v>
      </c>
      <c r="E187">
        <v>165.1</v>
      </c>
      <c r="F187">
        <v>138.1</v>
      </c>
      <c r="G187">
        <v>111.1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95</v>
      </c>
      <c r="Q187">
        <v>54</v>
      </c>
      <c r="R187">
        <v>0.56999999999999995</v>
      </c>
      <c r="S187">
        <v>751</v>
      </c>
      <c r="T187">
        <v>6</v>
      </c>
      <c r="U187">
        <v>13.9</v>
      </c>
      <c r="V187">
        <v>0</v>
      </c>
      <c r="W187" s="14">
        <f>M187/SUMIF(Wolf2021FFProjections!$A$2:$A$353,$A187,Wolf2021FFProjections!$M$2:$M$353)</f>
        <v>0</v>
      </c>
      <c r="X187" s="14">
        <f>$N187/SUMIF(Wolf2021FFProjections!$A$2:$A$353,$A187,Wolf2021FFProjections!$N$2:$N$353)</f>
        <v>0</v>
      </c>
      <c r="Y187" s="14">
        <f>$P187/SUMIF(Wolf2021FFProjections!$A$2:$A$353,$A187,Wolf2021FFProjections!$P$2:$P$353)</f>
        <v>0.16637478108581435</v>
      </c>
      <c r="Z187" s="14">
        <f>$S187/SUMIF(Wolf2021FFProjections!$A$2:$A$353,$A187,Wolf2021FFProjections!$S$2:$S$353)</f>
        <v>0.17940754897276637</v>
      </c>
    </row>
    <row r="188" spans="1:26" x14ac:dyDescent="0.3">
      <c r="A188" t="s">
        <v>88</v>
      </c>
      <c r="B188" t="s">
        <v>93</v>
      </c>
      <c r="C188" t="s">
        <v>20</v>
      </c>
      <c r="D188">
        <v>61.6</v>
      </c>
      <c r="E188">
        <v>61.6</v>
      </c>
      <c r="F188">
        <v>51.1</v>
      </c>
      <c r="G188">
        <v>40.6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36</v>
      </c>
      <c r="Q188">
        <v>21</v>
      </c>
      <c r="R188">
        <v>0.57999999999999996</v>
      </c>
      <c r="S188">
        <v>286</v>
      </c>
      <c r="T188">
        <v>2</v>
      </c>
      <c r="U188">
        <v>13.6</v>
      </c>
      <c r="V188">
        <v>7</v>
      </c>
      <c r="W188" s="14">
        <f>M188/SUMIF(Wolf2021FFProjections!$A$2:$A$353,$A188,Wolf2021FFProjections!$M$2:$M$353)</f>
        <v>0</v>
      </c>
      <c r="X188" s="14">
        <f>$N188/SUMIF(Wolf2021FFProjections!$A$2:$A$353,$A188,Wolf2021FFProjections!$N$2:$N$353)</f>
        <v>0</v>
      </c>
      <c r="Y188" s="14">
        <f>$P188/SUMIF(Wolf2021FFProjections!$A$2:$A$353,$A188,Wolf2021FFProjections!$P$2:$P$353)</f>
        <v>6.3047285464098074E-2</v>
      </c>
      <c r="Z188" s="14">
        <f>$S188/SUMIF(Wolf2021FFProjections!$A$2:$A$353,$A188,Wolf2021FFProjections!$S$2:$S$353)</f>
        <v>6.8322981366459631E-2</v>
      </c>
    </row>
    <row r="189" spans="1:26" x14ac:dyDescent="0.3">
      <c r="A189" t="s">
        <v>229</v>
      </c>
      <c r="B189" t="s">
        <v>230</v>
      </c>
      <c r="C189" t="s">
        <v>13</v>
      </c>
      <c r="D189">
        <v>305.45</v>
      </c>
      <c r="E189">
        <v>355.45</v>
      </c>
      <c r="F189">
        <v>305.45</v>
      </c>
      <c r="G189">
        <v>305.45</v>
      </c>
      <c r="H189">
        <v>494</v>
      </c>
      <c r="I189">
        <v>328</v>
      </c>
      <c r="J189">
        <v>3699</v>
      </c>
      <c r="K189">
        <v>25</v>
      </c>
      <c r="L189">
        <v>14</v>
      </c>
      <c r="M189">
        <v>48</v>
      </c>
      <c r="N189">
        <v>245</v>
      </c>
      <c r="O189">
        <v>4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5.0999999999999996</v>
      </c>
      <c r="W189" s="14">
        <f>M189/SUMIF(Wolf2021FFProjections!$A$2:$A$353,$A189,Wolf2021FFProjections!$M$2:$M$353)</f>
        <v>9.056603773584905E-2</v>
      </c>
      <c r="X189" s="14">
        <f>$N189/SUMIF(Wolf2021FFProjections!$A$2:$A$353,$A189,Wolf2021FFProjections!$N$2:$N$353)</f>
        <v>0.10049220672682527</v>
      </c>
      <c r="Y189" s="14">
        <f>$P189/SUMIF(Wolf2021FFProjections!$A$2:$A$353,$A189,Wolf2021FFProjections!$P$2:$P$353)</f>
        <v>0</v>
      </c>
      <c r="Z189" s="14">
        <f>$S189/SUMIF(Wolf2021FFProjections!$A$2:$A$353,$A189,Wolf2021FFProjections!$S$2:$S$353)</f>
        <v>0</v>
      </c>
    </row>
    <row r="190" spans="1:26" x14ac:dyDescent="0.3">
      <c r="A190" t="s">
        <v>229</v>
      </c>
      <c r="B190" t="s">
        <v>447</v>
      </c>
      <c r="C190" t="s">
        <v>13</v>
      </c>
      <c r="D190">
        <v>29.35</v>
      </c>
      <c r="E190">
        <v>31.35</v>
      </c>
      <c r="F190">
        <v>29.35</v>
      </c>
      <c r="G190">
        <v>29.35</v>
      </c>
      <c r="H190">
        <v>21</v>
      </c>
      <c r="I190">
        <v>12</v>
      </c>
      <c r="J190">
        <v>135</v>
      </c>
      <c r="K190">
        <v>1</v>
      </c>
      <c r="L190">
        <v>0</v>
      </c>
      <c r="M190">
        <v>11</v>
      </c>
      <c r="N190">
        <v>66</v>
      </c>
      <c r="O190">
        <v>2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6</v>
      </c>
      <c r="W190" s="14">
        <f>M190/SUMIF(Wolf2021FFProjections!$A$2:$A$353,$A190,Wolf2021FFProjections!$M$2:$M$353)</f>
        <v>2.0754716981132074E-2</v>
      </c>
      <c r="X190" s="14">
        <f>$N190/SUMIF(Wolf2021FFProjections!$A$2:$A$353,$A190,Wolf2021FFProjections!$N$2:$N$353)</f>
        <v>2.7071369975389663E-2</v>
      </c>
      <c r="Y190" s="14">
        <f>$P190/SUMIF(Wolf2021FFProjections!$A$2:$A$353,$A190,Wolf2021FFProjections!$P$2:$P$353)</f>
        <v>0</v>
      </c>
      <c r="Z190" s="14">
        <f>$S190/SUMIF(Wolf2021FFProjections!$A$2:$A$353,$A190,Wolf2021FFProjections!$S$2:$S$353)</f>
        <v>0</v>
      </c>
    </row>
    <row r="191" spans="1:26" x14ac:dyDescent="0.3">
      <c r="A191" t="s">
        <v>229</v>
      </c>
      <c r="B191" t="s">
        <v>231</v>
      </c>
      <c r="C191" t="s">
        <v>16</v>
      </c>
      <c r="D191">
        <v>299.7</v>
      </c>
      <c r="E191">
        <v>299.7</v>
      </c>
      <c r="F191">
        <v>290.2</v>
      </c>
      <c r="G191">
        <v>280.7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353</v>
      </c>
      <c r="N191">
        <v>1624</v>
      </c>
      <c r="O191">
        <v>16</v>
      </c>
      <c r="P191">
        <v>26</v>
      </c>
      <c r="Q191">
        <v>19</v>
      </c>
      <c r="R191">
        <v>0.74</v>
      </c>
      <c r="S191">
        <v>163</v>
      </c>
      <c r="T191">
        <v>1</v>
      </c>
      <c r="U191">
        <v>8.6</v>
      </c>
      <c r="V191">
        <v>4.5999999999999996</v>
      </c>
      <c r="W191" s="14">
        <f>M191/SUMIF(Wolf2021FFProjections!$A$2:$A$353,$A191,Wolf2021FFProjections!$M$2:$M$353)</f>
        <v>0.66603773584905657</v>
      </c>
      <c r="X191" s="14">
        <f>$N191/SUMIF(Wolf2021FFProjections!$A$2:$A$353,$A191,Wolf2021FFProjections!$N$2:$N$353)</f>
        <v>0.66611977030352754</v>
      </c>
      <c r="Y191" s="14">
        <f>$P191/SUMIF(Wolf2021FFProjections!$A$2:$A$353,$A191,Wolf2021FFProjections!$P$2:$P$353)</f>
        <v>5.2631578947368418E-2</v>
      </c>
      <c r="Z191" s="14">
        <f>$S191/SUMIF(Wolf2021FFProjections!$A$2:$A$353,$A191,Wolf2021FFProjections!$S$2:$S$353)</f>
        <v>4.3536324786324784E-2</v>
      </c>
    </row>
    <row r="192" spans="1:26" x14ac:dyDescent="0.3">
      <c r="A192" t="s">
        <v>229</v>
      </c>
      <c r="B192" t="s">
        <v>448</v>
      </c>
      <c r="C192" t="s">
        <v>16</v>
      </c>
      <c r="D192">
        <v>20.6</v>
      </c>
      <c r="E192">
        <v>20.6</v>
      </c>
      <c r="F192">
        <v>18.600000000000001</v>
      </c>
      <c r="G192">
        <v>16.600000000000001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32</v>
      </c>
      <c r="N192">
        <v>138</v>
      </c>
      <c r="O192">
        <v>0</v>
      </c>
      <c r="P192">
        <v>5</v>
      </c>
      <c r="Q192">
        <v>4</v>
      </c>
      <c r="R192">
        <v>0.7</v>
      </c>
      <c r="S192">
        <v>28</v>
      </c>
      <c r="T192">
        <v>0</v>
      </c>
      <c r="U192">
        <v>7</v>
      </c>
      <c r="V192">
        <v>4.3</v>
      </c>
      <c r="W192" s="14">
        <f>M192/SUMIF(Wolf2021FFProjections!$A$2:$A$353,$A192,Wolf2021FFProjections!$M$2:$M$353)</f>
        <v>6.0377358490566038E-2</v>
      </c>
      <c r="X192" s="14">
        <f>$N192/SUMIF(Wolf2021FFProjections!$A$2:$A$353,$A192,Wolf2021FFProjections!$N$2:$N$353)</f>
        <v>5.6603773584905662E-2</v>
      </c>
      <c r="Y192" s="14">
        <f>$P192/SUMIF(Wolf2021FFProjections!$A$2:$A$353,$A192,Wolf2021FFProjections!$P$2:$P$353)</f>
        <v>1.0121457489878543E-2</v>
      </c>
      <c r="Z192" s="14">
        <f>$S192/SUMIF(Wolf2021FFProjections!$A$2:$A$353,$A192,Wolf2021FFProjections!$S$2:$S$353)</f>
        <v>7.478632478632479E-3</v>
      </c>
    </row>
    <row r="193" spans="1:26" x14ac:dyDescent="0.3">
      <c r="A193" t="s">
        <v>229</v>
      </c>
      <c r="B193" t="s">
        <v>98</v>
      </c>
      <c r="C193" t="s">
        <v>16</v>
      </c>
      <c r="D193">
        <v>76.3</v>
      </c>
      <c r="E193">
        <v>76.3</v>
      </c>
      <c r="F193">
        <v>62.3</v>
      </c>
      <c r="G193">
        <v>48.3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70</v>
      </c>
      <c r="N193">
        <v>287</v>
      </c>
      <c r="O193">
        <v>0</v>
      </c>
      <c r="P193">
        <v>46</v>
      </c>
      <c r="Q193">
        <v>28</v>
      </c>
      <c r="R193">
        <v>0.61</v>
      </c>
      <c r="S193">
        <v>196</v>
      </c>
      <c r="T193">
        <v>0</v>
      </c>
      <c r="U193">
        <v>7</v>
      </c>
      <c r="V193">
        <v>4.0999999999999996</v>
      </c>
      <c r="W193" s="14">
        <f>M193/SUMIF(Wolf2021FFProjections!$A$2:$A$353,$A193,Wolf2021FFProjections!$M$2:$M$353)</f>
        <v>0.13207547169811321</v>
      </c>
      <c r="X193" s="14">
        <f>$N193/SUMIF(Wolf2021FFProjections!$A$2:$A$353,$A193,Wolf2021FFProjections!$N$2:$N$353)</f>
        <v>0.11771944216570959</v>
      </c>
      <c r="Y193" s="14">
        <f>$P193/SUMIF(Wolf2021FFProjections!$A$2:$A$353,$A193,Wolf2021FFProjections!$P$2:$P$353)</f>
        <v>9.3117408906882596E-2</v>
      </c>
      <c r="Z193" s="14">
        <f>$S193/SUMIF(Wolf2021FFProjections!$A$2:$A$353,$A193,Wolf2021FFProjections!$S$2:$S$353)</f>
        <v>5.2350427350427352E-2</v>
      </c>
    </row>
    <row r="194" spans="1:26" x14ac:dyDescent="0.3">
      <c r="A194" t="s">
        <v>229</v>
      </c>
      <c r="B194" t="s">
        <v>64</v>
      </c>
      <c r="C194" t="s">
        <v>18</v>
      </c>
      <c r="D194">
        <v>156.9</v>
      </c>
      <c r="E194">
        <v>156.9</v>
      </c>
      <c r="F194">
        <v>126.4</v>
      </c>
      <c r="G194">
        <v>95.9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82</v>
      </c>
      <c r="Q194">
        <v>61</v>
      </c>
      <c r="R194">
        <v>0.74</v>
      </c>
      <c r="S194">
        <v>659</v>
      </c>
      <c r="T194">
        <v>5</v>
      </c>
      <c r="U194">
        <v>10.8</v>
      </c>
      <c r="V194">
        <v>0</v>
      </c>
      <c r="W194" s="14">
        <f>M194/SUMIF(Wolf2021FFProjections!$A$2:$A$353,$A194,Wolf2021FFProjections!$M$2:$M$353)</f>
        <v>0</v>
      </c>
      <c r="X194" s="14">
        <f>$N194/SUMIF(Wolf2021FFProjections!$A$2:$A$353,$A194,Wolf2021FFProjections!$N$2:$N$353)</f>
        <v>0</v>
      </c>
      <c r="Y194" s="14">
        <f>$P194/SUMIF(Wolf2021FFProjections!$A$2:$A$353,$A194,Wolf2021FFProjections!$P$2:$P$353)</f>
        <v>0.16599190283400811</v>
      </c>
      <c r="Z194" s="14">
        <f>$S194/SUMIF(Wolf2021FFProjections!$A$2:$A$353,$A194,Wolf2021FFProjections!$S$2:$S$353)</f>
        <v>0.17601495726495728</v>
      </c>
    </row>
    <row r="195" spans="1:26" x14ac:dyDescent="0.3">
      <c r="A195" t="s">
        <v>229</v>
      </c>
      <c r="B195" t="s">
        <v>234</v>
      </c>
      <c r="C195" t="s">
        <v>18</v>
      </c>
      <c r="D195">
        <v>36.799999999999997</v>
      </c>
      <c r="E195">
        <v>36.799999999999997</v>
      </c>
      <c r="F195">
        <v>29.3</v>
      </c>
      <c r="G195">
        <v>21.8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21</v>
      </c>
      <c r="Q195">
        <v>15</v>
      </c>
      <c r="R195">
        <v>0.71</v>
      </c>
      <c r="S195">
        <v>158</v>
      </c>
      <c r="T195">
        <v>1</v>
      </c>
      <c r="U195">
        <v>10.5</v>
      </c>
      <c r="V195">
        <v>0</v>
      </c>
      <c r="W195" s="14">
        <f>M195/SUMIF(Wolf2021FFProjections!$A$2:$A$353,$A195,Wolf2021FFProjections!$M$2:$M$353)</f>
        <v>0</v>
      </c>
      <c r="X195" s="14">
        <f>$N195/SUMIF(Wolf2021FFProjections!$A$2:$A$353,$A195,Wolf2021FFProjections!$N$2:$N$353)</f>
        <v>0</v>
      </c>
      <c r="Y195" s="14">
        <f>$P195/SUMIF(Wolf2021FFProjections!$A$2:$A$353,$A195,Wolf2021FFProjections!$P$2:$P$353)</f>
        <v>4.2510121457489877E-2</v>
      </c>
      <c r="Z195" s="14">
        <f>$S195/SUMIF(Wolf2021FFProjections!$A$2:$A$353,$A195,Wolf2021FFProjections!$S$2:$S$353)</f>
        <v>4.2200854700854704E-2</v>
      </c>
    </row>
    <row r="196" spans="1:26" x14ac:dyDescent="0.3">
      <c r="A196" t="s">
        <v>229</v>
      </c>
      <c r="B196" t="s">
        <v>449</v>
      </c>
      <c r="C196" t="s">
        <v>20</v>
      </c>
      <c r="D196">
        <v>165.2</v>
      </c>
      <c r="E196">
        <v>165.2</v>
      </c>
      <c r="F196">
        <v>139.19999999999999</v>
      </c>
      <c r="G196">
        <v>113.2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11</v>
      </c>
      <c r="N196">
        <v>54</v>
      </c>
      <c r="O196">
        <v>1</v>
      </c>
      <c r="P196">
        <v>82</v>
      </c>
      <c r="Q196">
        <v>52</v>
      </c>
      <c r="R196">
        <v>0.63</v>
      </c>
      <c r="S196">
        <v>718</v>
      </c>
      <c r="T196">
        <v>5</v>
      </c>
      <c r="U196">
        <v>13.8</v>
      </c>
      <c r="V196">
        <v>4.9000000000000004</v>
      </c>
      <c r="W196" s="14">
        <f>M196/SUMIF(Wolf2021FFProjections!$A$2:$A$353,$A196,Wolf2021FFProjections!$M$2:$M$353)</f>
        <v>2.0754716981132074E-2</v>
      </c>
      <c r="X196" s="14">
        <f>$N196/SUMIF(Wolf2021FFProjections!$A$2:$A$353,$A196,Wolf2021FFProjections!$N$2:$N$353)</f>
        <v>2.2149302707136997E-2</v>
      </c>
      <c r="Y196" s="14">
        <f>$P196/SUMIF(Wolf2021FFProjections!$A$2:$A$353,$A196,Wolf2021FFProjections!$P$2:$P$353)</f>
        <v>0.16599190283400811</v>
      </c>
      <c r="Z196" s="14">
        <f>$S196/SUMIF(Wolf2021FFProjections!$A$2:$A$353,$A196,Wolf2021FFProjections!$S$2:$S$353)</f>
        <v>0.19177350427350429</v>
      </c>
    </row>
    <row r="197" spans="1:26" x14ac:dyDescent="0.3">
      <c r="A197" t="s">
        <v>229</v>
      </c>
      <c r="B197" t="s">
        <v>154</v>
      </c>
      <c r="C197" t="s">
        <v>20</v>
      </c>
      <c r="D197">
        <v>201.2</v>
      </c>
      <c r="E197">
        <v>201.2</v>
      </c>
      <c r="F197">
        <v>164.7</v>
      </c>
      <c r="G197">
        <v>128.19999999999999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5</v>
      </c>
      <c r="N197">
        <v>24</v>
      </c>
      <c r="O197">
        <v>0</v>
      </c>
      <c r="P197">
        <v>113</v>
      </c>
      <c r="Q197">
        <v>73</v>
      </c>
      <c r="R197">
        <v>0.65</v>
      </c>
      <c r="S197">
        <v>898</v>
      </c>
      <c r="T197">
        <v>6</v>
      </c>
      <c r="U197">
        <v>12.3</v>
      </c>
      <c r="V197">
        <v>4.8</v>
      </c>
      <c r="W197" s="14">
        <f>M197/SUMIF(Wolf2021FFProjections!$A$2:$A$353,$A197,Wolf2021FFProjections!$M$2:$M$353)</f>
        <v>9.433962264150943E-3</v>
      </c>
      <c r="X197" s="14">
        <f>$N197/SUMIF(Wolf2021FFProjections!$A$2:$A$353,$A197,Wolf2021FFProjections!$N$2:$N$353)</f>
        <v>9.8441345365053324E-3</v>
      </c>
      <c r="Y197" s="14">
        <f>$P197/SUMIF(Wolf2021FFProjections!$A$2:$A$353,$A197,Wolf2021FFProjections!$P$2:$P$353)</f>
        <v>0.22874493927125505</v>
      </c>
      <c r="Z197" s="14">
        <f>$S197/SUMIF(Wolf2021FFProjections!$A$2:$A$353,$A197,Wolf2021FFProjections!$S$2:$S$353)</f>
        <v>0.23985042735042736</v>
      </c>
    </row>
    <row r="198" spans="1:26" x14ac:dyDescent="0.3">
      <c r="A198" t="s">
        <v>229</v>
      </c>
      <c r="B198" t="s">
        <v>450</v>
      </c>
      <c r="C198" t="s">
        <v>20</v>
      </c>
      <c r="D198">
        <v>126.1</v>
      </c>
      <c r="E198">
        <v>126.1</v>
      </c>
      <c r="F198">
        <v>103.1</v>
      </c>
      <c r="G198">
        <v>80.099999999999994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67</v>
      </c>
      <c r="Q198">
        <v>46</v>
      </c>
      <c r="R198">
        <v>0.68</v>
      </c>
      <c r="S198">
        <v>561</v>
      </c>
      <c r="T198">
        <v>4</v>
      </c>
      <c r="U198">
        <v>12.2</v>
      </c>
      <c r="V198">
        <v>0</v>
      </c>
      <c r="W198" s="14">
        <f>M198/SUMIF(Wolf2021FFProjections!$A$2:$A$353,$A198,Wolf2021FFProjections!$M$2:$M$353)</f>
        <v>0</v>
      </c>
      <c r="X198" s="14">
        <f>$N198/SUMIF(Wolf2021FFProjections!$A$2:$A$353,$A198,Wolf2021FFProjections!$N$2:$N$353)</f>
        <v>0</v>
      </c>
      <c r="Y198" s="14">
        <f>$P198/SUMIF(Wolf2021FFProjections!$A$2:$A$353,$A198,Wolf2021FFProjections!$P$2:$P$353)</f>
        <v>0.13562753036437247</v>
      </c>
      <c r="Z198" s="14">
        <f>$S198/SUMIF(Wolf2021FFProjections!$A$2:$A$353,$A198,Wolf2021FFProjections!$S$2:$S$353)</f>
        <v>0.14983974358974358</v>
      </c>
    </row>
    <row r="199" spans="1:26" x14ac:dyDescent="0.3">
      <c r="A199" t="s">
        <v>229</v>
      </c>
      <c r="B199" t="s">
        <v>750</v>
      </c>
      <c r="C199" t="s">
        <v>20</v>
      </c>
      <c r="D199">
        <v>87.3</v>
      </c>
      <c r="E199">
        <v>87.3</v>
      </c>
      <c r="F199">
        <v>70.8</v>
      </c>
      <c r="G199">
        <v>54.3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52</v>
      </c>
      <c r="Q199">
        <v>33</v>
      </c>
      <c r="R199">
        <v>0.64</v>
      </c>
      <c r="S199">
        <v>363</v>
      </c>
      <c r="T199">
        <v>3</v>
      </c>
      <c r="U199">
        <v>11</v>
      </c>
      <c r="V199">
        <v>0</v>
      </c>
      <c r="W199" s="14">
        <f>M199/SUMIF(Wolf2021FFProjections!$A$2:$A$353,$A199,Wolf2021FFProjections!$M$2:$M$353)</f>
        <v>0</v>
      </c>
      <c r="X199" s="14">
        <f>$N199/SUMIF(Wolf2021FFProjections!$A$2:$A$353,$A199,Wolf2021FFProjections!$N$2:$N$353)</f>
        <v>0</v>
      </c>
      <c r="Y199" s="14">
        <f>$P199/SUMIF(Wolf2021FFProjections!$A$2:$A$353,$A199,Wolf2021FFProjections!$P$2:$P$353)</f>
        <v>0.10526315789473684</v>
      </c>
      <c r="Z199" s="14">
        <f>$S199/SUMIF(Wolf2021FFProjections!$A$2:$A$353,$A199,Wolf2021FFProjections!$S$2:$S$353)</f>
        <v>9.6955128205128208E-2</v>
      </c>
    </row>
    <row r="200" spans="1:26" x14ac:dyDescent="0.3">
      <c r="A200" t="s">
        <v>156</v>
      </c>
      <c r="B200" t="s">
        <v>157</v>
      </c>
      <c r="C200" t="s">
        <v>13</v>
      </c>
      <c r="D200">
        <v>357.45</v>
      </c>
      <c r="E200">
        <v>417.45</v>
      </c>
      <c r="F200">
        <v>357.45</v>
      </c>
      <c r="G200">
        <v>357.45</v>
      </c>
      <c r="H200">
        <v>624</v>
      </c>
      <c r="I200">
        <v>437</v>
      </c>
      <c r="J200">
        <v>4817</v>
      </c>
      <c r="K200">
        <v>30</v>
      </c>
      <c r="L200">
        <v>11</v>
      </c>
      <c r="M200">
        <v>42</v>
      </c>
      <c r="N200">
        <v>126</v>
      </c>
      <c r="O200">
        <v>1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3</v>
      </c>
      <c r="W200" s="14">
        <f>M200/SUMIF(Wolf2021FFProjections!$A$2:$A$353,$A200,Wolf2021FFProjections!$M$2:$M$353)</f>
        <v>9.0517241379310345E-2</v>
      </c>
      <c r="X200" s="14">
        <f>$N200/SUMIF(Wolf2021FFProjections!$A$2:$A$353,$A200,Wolf2021FFProjections!$N$2:$N$353)</f>
        <v>6.7164179104477612E-2</v>
      </c>
      <c r="Y200" s="14">
        <f>$P200/SUMIF(Wolf2021FFProjections!$A$2:$A$353,$A200,Wolf2021FFProjections!$P$2:$P$353)</f>
        <v>0</v>
      </c>
      <c r="Z200" s="14">
        <f>$S200/SUMIF(Wolf2021FFProjections!$A$2:$A$353,$A200,Wolf2021FFProjections!$S$2:$S$353)</f>
        <v>0</v>
      </c>
    </row>
    <row r="201" spans="1:26" x14ac:dyDescent="0.3">
      <c r="A201" t="s">
        <v>156</v>
      </c>
      <c r="B201" t="s">
        <v>408</v>
      </c>
      <c r="C201" t="s">
        <v>13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 s="14">
        <f>M201/SUMIF(Wolf2021FFProjections!$A$2:$A$353,$A201,Wolf2021FFProjections!$M$2:$M$353)</f>
        <v>0</v>
      </c>
      <c r="X201" s="14">
        <f>$N201/SUMIF(Wolf2021FFProjections!$A$2:$A$353,$A201,Wolf2021FFProjections!$N$2:$N$353)</f>
        <v>0</v>
      </c>
      <c r="Y201" s="14">
        <f>$P201/SUMIF(Wolf2021FFProjections!$A$2:$A$353,$A201,Wolf2021FFProjections!$P$2:$P$353)</f>
        <v>0</v>
      </c>
      <c r="Z201" s="14">
        <f>$S201/SUMIF(Wolf2021FFProjections!$A$2:$A$353,$A201,Wolf2021FFProjections!$S$2:$S$353)</f>
        <v>0</v>
      </c>
    </row>
    <row r="202" spans="1:26" x14ac:dyDescent="0.3">
      <c r="A202" t="s">
        <v>156</v>
      </c>
      <c r="B202" t="s">
        <v>159</v>
      </c>
      <c r="C202" t="s">
        <v>16</v>
      </c>
      <c r="D202">
        <v>161.9</v>
      </c>
      <c r="E202">
        <v>161.9</v>
      </c>
      <c r="F202">
        <v>149.9</v>
      </c>
      <c r="G202">
        <v>137.9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211</v>
      </c>
      <c r="N202">
        <v>844</v>
      </c>
      <c r="O202">
        <v>6</v>
      </c>
      <c r="P202">
        <v>31</v>
      </c>
      <c r="Q202">
        <v>24</v>
      </c>
      <c r="R202">
        <v>0.77</v>
      </c>
      <c r="S202">
        <v>175</v>
      </c>
      <c r="T202">
        <v>0</v>
      </c>
      <c r="U202">
        <v>7.3</v>
      </c>
      <c r="V202">
        <v>4</v>
      </c>
      <c r="W202" s="14">
        <f>M202/SUMIF(Wolf2021FFProjections!$A$2:$A$353,$A202,Wolf2021FFProjections!$M$2:$M$353)</f>
        <v>0.45474137931034481</v>
      </c>
      <c r="X202" s="14">
        <f>$N202/SUMIF(Wolf2021FFProjections!$A$2:$A$353,$A202,Wolf2021FFProjections!$N$2:$N$353)</f>
        <v>0.44989339019189767</v>
      </c>
      <c r="Y202" s="14">
        <f>$P202/SUMIF(Wolf2021FFProjections!$A$2:$A$353,$A202,Wolf2021FFProjections!$P$2:$P$353)</f>
        <v>5.1155115511551157E-2</v>
      </c>
      <c r="Z202" s="14">
        <f>$S202/SUMIF(Wolf2021FFProjections!$A$2:$A$353,$A202,Wolf2021FFProjections!$S$2:$S$353)</f>
        <v>3.7068417708112686E-2</v>
      </c>
    </row>
    <row r="203" spans="1:26" x14ac:dyDescent="0.3">
      <c r="A203" t="s">
        <v>156</v>
      </c>
      <c r="B203" t="s">
        <v>751</v>
      </c>
      <c r="C203" t="s">
        <v>16</v>
      </c>
      <c r="D203">
        <v>141.30000000000001</v>
      </c>
      <c r="E203">
        <v>141.30000000000001</v>
      </c>
      <c r="F203">
        <v>118.3</v>
      </c>
      <c r="G203">
        <v>95.3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84</v>
      </c>
      <c r="N203">
        <v>336</v>
      </c>
      <c r="O203">
        <v>2</v>
      </c>
      <c r="P203">
        <v>62</v>
      </c>
      <c r="Q203">
        <v>46</v>
      </c>
      <c r="R203">
        <v>0.74</v>
      </c>
      <c r="S203">
        <v>377</v>
      </c>
      <c r="T203">
        <v>2</v>
      </c>
      <c r="U203">
        <v>8.1999999999999993</v>
      </c>
      <c r="V203">
        <v>4</v>
      </c>
      <c r="W203" s="14">
        <f>M203/SUMIF(Wolf2021FFProjections!$A$2:$A$353,$A203,Wolf2021FFProjections!$M$2:$M$353)</f>
        <v>0.18103448275862069</v>
      </c>
      <c r="X203" s="14">
        <f>$N203/SUMIF(Wolf2021FFProjections!$A$2:$A$353,$A203,Wolf2021FFProjections!$N$2:$N$353)</f>
        <v>0.17910447761194029</v>
      </c>
      <c r="Y203" s="14">
        <f>$P203/SUMIF(Wolf2021FFProjections!$A$2:$A$353,$A203,Wolf2021FFProjections!$P$2:$P$353)</f>
        <v>0.10231023102310231</v>
      </c>
      <c r="Z203" s="14">
        <f>$S203/SUMIF(Wolf2021FFProjections!$A$2:$A$353,$A203,Wolf2021FFProjections!$S$2:$S$353)</f>
        <v>7.9855962719762766E-2</v>
      </c>
    </row>
    <row r="204" spans="1:26" x14ac:dyDescent="0.3">
      <c r="A204" t="s">
        <v>156</v>
      </c>
      <c r="B204" t="s">
        <v>409</v>
      </c>
      <c r="C204" t="s">
        <v>16</v>
      </c>
      <c r="D204">
        <v>110.6</v>
      </c>
      <c r="E204">
        <v>110.6</v>
      </c>
      <c r="F204">
        <v>103.6</v>
      </c>
      <c r="G204">
        <v>96.6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117</v>
      </c>
      <c r="N204">
        <v>515</v>
      </c>
      <c r="O204">
        <v>6</v>
      </c>
      <c r="P204">
        <v>19</v>
      </c>
      <c r="Q204">
        <v>14</v>
      </c>
      <c r="R204">
        <v>0.72</v>
      </c>
      <c r="S204">
        <v>91</v>
      </c>
      <c r="T204">
        <v>0</v>
      </c>
      <c r="U204">
        <v>6.5</v>
      </c>
      <c r="V204">
        <v>4.4000000000000004</v>
      </c>
      <c r="W204" s="14">
        <f>M204/SUMIF(Wolf2021FFProjections!$A$2:$A$353,$A204,Wolf2021FFProjections!$M$2:$M$353)</f>
        <v>0.25215517241379309</v>
      </c>
      <c r="X204" s="14">
        <f>$N204/SUMIF(Wolf2021FFProjections!$A$2:$A$353,$A204,Wolf2021FFProjections!$N$2:$N$353)</f>
        <v>0.27452025586353945</v>
      </c>
      <c r="Y204" s="14">
        <f>$P204/SUMIF(Wolf2021FFProjections!$A$2:$A$353,$A204,Wolf2021FFProjections!$P$2:$P$353)</f>
        <v>3.1353135313531351E-2</v>
      </c>
      <c r="Z204" s="14">
        <f>$S204/SUMIF(Wolf2021FFProjections!$A$2:$A$353,$A204,Wolf2021FFProjections!$S$2:$S$353)</f>
        <v>1.9275577208218597E-2</v>
      </c>
    </row>
    <row r="205" spans="1:26" x14ac:dyDescent="0.3">
      <c r="A205" t="s">
        <v>156</v>
      </c>
      <c r="B205" t="s">
        <v>160</v>
      </c>
      <c r="C205" t="s">
        <v>18</v>
      </c>
      <c r="D205">
        <v>212.2</v>
      </c>
      <c r="E205">
        <v>212.2</v>
      </c>
      <c r="F205">
        <v>172.7</v>
      </c>
      <c r="G205">
        <v>133.19999999999999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119</v>
      </c>
      <c r="Q205">
        <v>79</v>
      </c>
      <c r="R205">
        <v>0.66</v>
      </c>
      <c r="S205">
        <v>972</v>
      </c>
      <c r="T205">
        <v>6</v>
      </c>
      <c r="U205">
        <v>12.3</v>
      </c>
      <c r="V205">
        <v>0</v>
      </c>
      <c r="W205" s="14">
        <f>M205/SUMIF(Wolf2021FFProjections!$A$2:$A$353,$A205,Wolf2021FFProjections!$M$2:$M$353)</f>
        <v>0</v>
      </c>
      <c r="X205" s="14">
        <f>$N205/SUMIF(Wolf2021FFProjections!$A$2:$A$353,$A205,Wolf2021FFProjections!$N$2:$N$353)</f>
        <v>0</v>
      </c>
      <c r="Y205" s="14">
        <f>$P205/SUMIF(Wolf2021FFProjections!$A$2:$A$353,$A205,Wolf2021FFProjections!$P$2:$P$353)</f>
        <v>0.19636963696369636</v>
      </c>
      <c r="Z205" s="14">
        <f>$S205/SUMIF(Wolf2021FFProjections!$A$2:$A$353,$A205,Wolf2021FFProjections!$S$2:$S$353)</f>
        <v>0.20588858292734591</v>
      </c>
    </row>
    <row r="206" spans="1:26" x14ac:dyDescent="0.3">
      <c r="A206" t="s">
        <v>156</v>
      </c>
      <c r="B206" t="s">
        <v>161</v>
      </c>
      <c r="C206" t="s">
        <v>18</v>
      </c>
      <c r="D206">
        <v>60.4</v>
      </c>
      <c r="E206">
        <v>60.4</v>
      </c>
      <c r="F206">
        <v>49.4</v>
      </c>
      <c r="G206">
        <v>38.4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31</v>
      </c>
      <c r="Q206">
        <v>22</v>
      </c>
      <c r="R206">
        <v>0.71</v>
      </c>
      <c r="S206">
        <v>264</v>
      </c>
      <c r="T206">
        <v>2</v>
      </c>
      <c r="U206">
        <v>12</v>
      </c>
      <c r="V206">
        <v>0</v>
      </c>
      <c r="W206" s="14">
        <f>M206/SUMIF(Wolf2021FFProjections!$A$2:$A$353,$A206,Wolf2021FFProjections!$M$2:$M$353)</f>
        <v>0</v>
      </c>
      <c r="X206" s="14">
        <f>$N206/SUMIF(Wolf2021FFProjections!$A$2:$A$353,$A206,Wolf2021FFProjections!$N$2:$N$353)</f>
        <v>0</v>
      </c>
      <c r="Y206" s="14">
        <f>$P206/SUMIF(Wolf2021FFProjections!$A$2:$A$353,$A206,Wolf2021FFProjections!$P$2:$P$353)</f>
        <v>5.1155115511551157E-2</v>
      </c>
      <c r="Z206" s="14">
        <f>$S206/SUMIF(Wolf2021FFProjections!$A$2:$A$353,$A206,Wolf2021FFProjections!$S$2:$S$353)</f>
        <v>5.5920355856809996E-2</v>
      </c>
    </row>
    <row r="207" spans="1:26" x14ac:dyDescent="0.3">
      <c r="A207" t="s">
        <v>156</v>
      </c>
      <c r="B207" t="s">
        <v>108</v>
      </c>
      <c r="C207" t="s">
        <v>20</v>
      </c>
      <c r="D207">
        <v>305.8</v>
      </c>
      <c r="E207">
        <v>305.8</v>
      </c>
      <c r="F207">
        <v>251.8</v>
      </c>
      <c r="G207">
        <v>197.8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156</v>
      </c>
      <c r="Q207">
        <v>108</v>
      </c>
      <c r="R207">
        <v>0.69</v>
      </c>
      <c r="S207">
        <v>1318</v>
      </c>
      <c r="T207">
        <v>11</v>
      </c>
      <c r="U207">
        <v>12.2</v>
      </c>
      <c r="V207">
        <v>0</v>
      </c>
      <c r="W207" s="14">
        <f>M207/SUMIF(Wolf2021FFProjections!$A$2:$A$353,$A207,Wolf2021FFProjections!$M$2:$M$353)</f>
        <v>0</v>
      </c>
      <c r="X207" s="14">
        <f>$N207/SUMIF(Wolf2021FFProjections!$A$2:$A$353,$A207,Wolf2021FFProjections!$N$2:$N$353)</f>
        <v>0</v>
      </c>
      <c r="Y207" s="14">
        <f>$P207/SUMIF(Wolf2021FFProjections!$A$2:$A$353,$A207,Wolf2021FFProjections!$P$2:$P$353)</f>
        <v>0.25742574257425743</v>
      </c>
      <c r="Z207" s="14">
        <f>$S207/SUMIF(Wolf2021FFProjections!$A$2:$A$353,$A207,Wolf2021FFProjections!$S$2:$S$353)</f>
        <v>0.27917814022452869</v>
      </c>
    </row>
    <row r="208" spans="1:26" x14ac:dyDescent="0.3">
      <c r="A208" t="s">
        <v>156</v>
      </c>
      <c r="B208" t="s">
        <v>162</v>
      </c>
      <c r="C208" t="s">
        <v>20</v>
      </c>
      <c r="D208">
        <v>270.10000000000002</v>
      </c>
      <c r="E208">
        <v>270.10000000000002</v>
      </c>
      <c r="F208">
        <v>215.6</v>
      </c>
      <c r="G208">
        <v>161.1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5</v>
      </c>
      <c r="N208">
        <v>25</v>
      </c>
      <c r="O208">
        <v>0</v>
      </c>
      <c r="P208">
        <v>144</v>
      </c>
      <c r="Q208">
        <v>109</v>
      </c>
      <c r="R208">
        <v>0.76</v>
      </c>
      <c r="S208">
        <v>1166</v>
      </c>
      <c r="T208">
        <v>7</v>
      </c>
      <c r="U208">
        <v>10.7</v>
      </c>
      <c r="V208">
        <v>5</v>
      </c>
      <c r="W208" s="14">
        <f>M208/SUMIF(Wolf2021FFProjections!$A$2:$A$353,$A208,Wolf2021FFProjections!$M$2:$M$353)</f>
        <v>1.0775862068965518E-2</v>
      </c>
      <c r="X208" s="14">
        <f>$N208/SUMIF(Wolf2021FFProjections!$A$2:$A$353,$A208,Wolf2021FFProjections!$N$2:$N$353)</f>
        <v>1.3326226012793176E-2</v>
      </c>
      <c r="Y208" s="14">
        <f>$P208/SUMIF(Wolf2021FFProjections!$A$2:$A$353,$A208,Wolf2021FFProjections!$P$2:$P$353)</f>
        <v>0.23762376237623761</v>
      </c>
      <c r="Z208" s="14">
        <f>$S208/SUMIF(Wolf2021FFProjections!$A$2:$A$353,$A208,Wolf2021FFProjections!$S$2:$S$353)</f>
        <v>0.24698157170091081</v>
      </c>
    </row>
    <row r="209" spans="1:26" x14ac:dyDescent="0.3">
      <c r="A209" t="s">
        <v>156</v>
      </c>
      <c r="B209" t="s">
        <v>410</v>
      </c>
      <c r="C209" t="s">
        <v>20</v>
      </c>
      <c r="D209">
        <v>45</v>
      </c>
      <c r="E209">
        <v>45</v>
      </c>
      <c r="F209">
        <v>37.5</v>
      </c>
      <c r="G209">
        <v>30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5</v>
      </c>
      <c r="N209">
        <v>30</v>
      </c>
      <c r="O209">
        <v>0</v>
      </c>
      <c r="P209">
        <v>25</v>
      </c>
      <c r="Q209">
        <v>15</v>
      </c>
      <c r="R209">
        <v>0.6</v>
      </c>
      <c r="S209">
        <v>210</v>
      </c>
      <c r="T209">
        <v>1</v>
      </c>
      <c r="U209">
        <v>14</v>
      </c>
      <c r="V209">
        <v>6</v>
      </c>
      <c r="W209" s="14">
        <f>M209/SUMIF(Wolf2021FFProjections!$A$2:$A$353,$A209,Wolf2021FFProjections!$M$2:$M$353)</f>
        <v>1.0775862068965518E-2</v>
      </c>
      <c r="X209" s="14">
        <f>$N209/SUMIF(Wolf2021FFProjections!$A$2:$A$353,$A209,Wolf2021FFProjections!$N$2:$N$353)</f>
        <v>1.5991471215351813E-2</v>
      </c>
      <c r="Y209" s="14">
        <f>$P209/SUMIF(Wolf2021FFProjections!$A$2:$A$353,$A209,Wolf2021FFProjections!$P$2:$P$353)</f>
        <v>4.1254125412541254E-2</v>
      </c>
      <c r="Z209" s="14">
        <f>$S209/SUMIF(Wolf2021FFProjections!$A$2:$A$353,$A209,Wolf2021FFProjections!$S$2:$S$353)</f>
        <v>4.4482101249735229E-2</v>
      </c>
    </row>
    <row r="210" spans="1:26" x14ac:dyDescent="0.3">
      <c r="A210" t="s">
        <v>156</v>
      </c>
      <c r="B210" t="s">
        <v>752</v>
      </c>
      <c r="C210" t="s">
        <v>20</v>
      </c>
      <c r="D210">
        <v>31.8</v>
      </c>
      <c r="E210">
        <v>31.8</v>
      </c>
      <c r="F210">
        <v>26.3</v>
      </c>
      <c r="G210">
        <v>20.8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19</v>
      </c>
      <c r="Q210">
        <v>11</v>
      </c>
      <c r="R210">
        <v>0.59</v>
      </c>
      <c r="S210">
        <v>148</v>
      </c>
      <c r="T210">
        <v>1</v>
      </c>
      <c r="U210">
        <v>13.5</v>
      </c>
      <c r="V210">
        <v>7.2</v>
      </c>
      <c r="W210" s="14">
        <f>M210/SUMIF(Wolf2021FFProjections!$A$2:$A$353,$A210,Wolf2021FFProjections!$M$2:$M$353)</f>
        <v>0</v>
      </c>
      <c r="X210" s="14">
        <f>$N210/SUMIF(Wolf2021FFProjections!$A$2:$A$353,$A210,Wolf2021FFProjections!$N$2:$N$353)</f>
        <v>0</v>
      </c>
      <c r="Y210" s="14">
        <f>$P210/SUMIF(Wolf2021FFProjections!$A$2:$A$353,$A210,Wolf2021FFProjections!$P$2:$P$353)</f>
        <v>3.1353135313531351E-2</v>
      </c>
      <c r="Z210" s="14">
        <f>$S210/SUMIF(Wolf2021FFProjections!$A$2:$A$353,$A210,Wolf2021FFProjections!$S$2:$S$353)</f>
        <v>3.1349290404575299E-2</v>
      </c>
    </row>
    <row r="211" spans="1:26" x14ac:dyDescent="0.3">
      <c r="A211" t="s">
        <v>201</v>
      </c>
      <c r="B211" t="s">
        <v>35</v>
      </c>
      <c r="C211" t="s">
        <v>13</v>
      </c>
      <c r="D211">
        <v>118.35</v>
      </c>
      <c r="E211">
        <v>140.35</v>
      </c>
      <c r="F211">
        <v>118.35</v>
      </c>
      <c r="G211">
        <v>118.35</v>
      </c>
      <c r="H211">
        <v>219</v>
      </c>
      <c r="I211">
        <v>138</v>
      </c>
      <c r="J211">
        <v>1487</v>
      </c>
      <c r="K211">
        <v>11</v>
      </c>
      <c r="L211">
        <v>15</v>
      </c>
      <c r="M211">
        <v>60</v>
      </c>
      <c r="N211">
        <v>240</v>
      </c>
      <c r="O211">
        <v>1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4</v>
      </c>
      <c r="W211" s="14">
        <f>M211/SUMIF(Wolf2021FFProjections!$A$2:$A$353,$A211,Wolf2021FFProjections!$M$2:$M$353)</f>
        <v>0.14018691588785046</v>
      </c>
      <c r="X211" s="14">
        <f>$N211/SUMIF(Wolf2021FFProjections!$A$2:$A$353,$A211,Wolf2021FFProjections!$N$2:$N$353)</f>
        <v>0.14167650531286896</v>
      </c>
      <c r="Y211" s="14">
        <f>$P211/SUMIF(Wolf2021FFProjections!$A$2:$A$353,$A211,Wolf2021FFProjections!$P$2:$P$353)</f>
        <v>0</v>
      </c>
      <c r="Z211" s="14">
        <f>$S211/SUMIF(Wolf2021FFProjections!$A$2:$A$353,$A211,Wolf2021FFProjections!$S$2:$S$353)</f>
        <v>0</v>
      </c>
    </row>
    <row r="212" spans="1:26" x14ac:dyDescent="0.3">
      <c r="A212" t="s">
        <v>201</v>
      </c>
      <c r="B212" t="s">
        <v>434</v>
      </c>
      <c r="C212" t="s">
        <v>13</v>
      </c>
      <c r="D212">
        <v>237.05</v>
      </c>
      <c r="E212">
        <v>281.05</v>
      </c>
      <c r="F212">
        <v>237.05</v>
      </c>
      <c r="G212">
        <v>237.05</v>
      </c>
      <c r="H212">
        <v>406</v>
      </c>
      <c r="I212">
        <v>267</v>
      </c>
      <c r="J212">
        <v>2877</v>
      </c>
      <c r="K212">
        <v>22</v>
      </c>
      <c r="L212">
        <v>0</v>
      </c>
      <c r="M212">
        <v>13</v>
      </c>
      <c r="N212">
        <v>52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4</v>
      </c>
      <c r="W212" s="14">
        <f>M212/SUMIF(Wolf2021FFProjections!$A$2:$A$353,$A212,Wolf2021FFProjections!$M$2:$M$353)</f>
        <v>3.0373831775700934E-2</v>
      </c>
      <c r="X212" s="14">
        <f>$N212/SUMIF(Wolf2021FFProjections!$A$2:$A$353,$A212,Wolf2021FFProjections!$N$2:$N$353)</f>
        <v>3.0696576151121605E-2</v>
      </c>
      <c r="Y212" s="14">
        <f>$P212/SUMIF(Wolf2021FFProjections!$A$2:$A$353,$A212,Wolf2021FFProjections!$P$2:$P$353)</f>
        <v>0</v>
      </c>
      <c r="Z212" s="14">
        <f>$S212/SUMIF(Wolf2021FFProjections!$A$2:$A$353,$A212,Wolf2021FFProjections!$S$2:$S$353)</f>
        <v>0</v>
      </c>
    </row>
    <row r="213" spans="1:26" x14ac:dyDescent="0.3">
      <c r="A213" t="s">
        <v>201</v>
      </c>
      <c r="B213" t="s">
        <v>202</v>
      </c>
      <c r="C213" t="s">
        <v>16</v>
      </c>
      <c r="D213">
        <v>288.5</v>
      </c>
      <c r="E213">
        <v>288.5</v>
      </c>
      <c r="F213">
        <v>254</v>
      </c>
      <c r="G213">
        <v>219.5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295</v>
      </c>
      <c r="N213">
        <v>1121</v>
      </c>
      <c r="O213">
        <v>9</v>
      </c>
      <c r="P213">
        <v>88</v>
      </c>
      <c r="Q213">
        <v>69</v>
      </c>
      <c r="R213">
        <v>0.78</v>
      </c>
      <c r="S213">
        <v>414</v>
      </c>
      <c r="T213">
        <v>2</v>
      </c>
      <c r="U213">
        <v>6</v>
      </c>
      <c r="V213">
        <v>3.8</v>
      </c>
      <c r="W213" s="14">
        <f>M213/SUMIF(Wolf2021FFProjections!$A$2:$A$353,$A213,Wolf2021FFProjections!$M$2:$M$353)</f>
        <v>0.68925233644859818</v>
      </c>
      <c r="X213" s="14">
        <f>$N213/SUMIF(Wolf2021FFProjections!$A$2:$A$353,$A213,Wolf2021FFProjections!$N$2:$N$353)</f>
        <v>0.66174734356552534</v>
      </c>
      <c r="Y213" s="14">
        <f>$P213/SUMIF(Wolf2021FFProjections!$A$2:$A$353,$A213,Wolf2021FFProjections!$P$2:$P$353)</f>
        <v>0.1464226289517471</v>
      </c>
      <c r="Z213" s="14">
        <f>$S213/SUMIF(Wolf2021FFProjections!$A$2:$A$353,$A213,Wolf2021FFProjections!$S$2:$S$353)</f>
        <v>9.7137494134209287E-2</v>
      </c>
    </row>
    <row r="214" spans="1:26" x14ac:dyDescent="0.3">
      <c r="A214" t="s">
        <v>201</v>
      </c>
      <c r="B214" t="s">
        <v>753</v>
      </c>
      <c r="C214" t="s">
        <v>16</v>
      </c>
      <c r="D214">
        <v>38.6</v>
      </c>
      <c r="E214">
        <v>38.6</v>
      </c>
      <c r="F214">
        <v>32.1</v>
      </c>
      <c r="G214">
        <v>25.6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30</v>
      </c>
      <c r="N214">
        <v>123</v>
      </c>
      <c r="O214">
        <v>1</v>
      </c>
      <c r="P214">
        <v>19</v>
      </c>
      <c r="Q214">
        <v>13</v>
      </c>
      <c r="R214">
        <v>0.67</v>
      </c>
      <c r="S214">
        <v>73</v>
      </c>
      <c r="T214">
        <v>0</v>
      </c>
      <c r="U214">
        <v>5.6</v>
      </c>
      <c r="V214">
        <v>4.0999999999999996</v>
      </c>
      <c r="W214" s="14">
        <f>M214/SUMIF(Wolf2021FFProjections!$A$2:$A$353,$A214,Wolf2021FFProjections!$M$2:$M$353)</f>
        <v>7.0093457943925228E-2</v>
      </c>
      <c r="X214" s="14">
        <f>$N214/SUMIF(Wolf2021FFProjections!$A$2:$A$353,$A214,Wolf2021FFProjections!$N$2:$N$353)</f>
        <v>7.260920897284534E-2</v>
      </c>
      <c r="Y214" s="14">
        <f>$P214/SUMIF(Wolf2021FFProjections!$A$2:$A$353,$A214,Wolf2021FFProjections!$P$2:$P$353)</f>
        <v>3.1613976705490848E-2</v>
      </c>
      <c r="Z214" s="14">
        <f>$S214/SUMIF(Wolf2021FFProjections!$A$2:$A$353,$A214,Wolf2021FFProjections!$S$2:$S$353)</f>
        <v>1.7128108869075551E-2</v>
      </c>
    </row>
    <row r="215" spans="1:26" x14ac:dyDescent="0.3">
      <c r="A215" t="s">
        <v>201</v>
      </c>
      <c r="B215" t="s">
        <v>203</v>
      </c>
      <c r="C215" t="s">
        <v>16</v>
      </c>
      <c r="D215">
        <v>10.6</v>
      </c>
      <c r="E215">
        <v>10.6</v>
      </c>
      <c r="F215">
        <v>9.1</v>
      </c>
      <c r="G215">
        <v>7.6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13</v>
      </c>
      <c r="N215">
        <v>46</v>
      </c>
      <c r="O215">
        <v>0</v>
      </c>
      <c r="P215">
        <v>6</v>
      </c>
      <c r="Q215">
        <v>3</v>
      </c>
      <c r="R215">
        <v>0.5</v>
      </c>
      <c r="S215">
        <v>30</v>
      </c>
      <c r="T215">
        <v>0</v>
      </c>
      <c r="U215">
        <v>10</v>
      </c>
      <c r="V215">
        <v>3.5</v>
      </c>
      <c r="W215" s="14">
        <f>M215/SUMIF(Wolf2021FFProjections!$A$2:$A$353,$A215,Wolf2021FFProjections!$M$2:$M$353)</f>
        <v>3.0373831775700934E-2</v>
      </c>
      <c r="X215" s="14">
        <f>$N215/SUMIF(Wolf2021FFProjections!$A$2:$A$353,$A215,Wolf2021FFProjections!$N$2:$N$353)</f>
        <v>2.7154663518299881E-2</v>
      </c>
      <c r="Y215" s="14">
        <f>$P215/SUMIF(Wolf2021FFProjections!$A$2:$A$353,$A215,Wolf2021FFProjections!$P$2:$P$353)</f>
        <v>9.9833610648918467E-3</v>
      </c>
      <c r="Z215" s="14">
        <f>$S215/SUMIF(Wolf2021FFProjections!$A$2:$A$353,$A215,Wolf2021FFProjections!$S$2:$S$353)</f>
        <v>7.0389488503050214E-3</v>
      </c>
    </row>
    <row r="216" spans="1:26" x14ac:dyDescent="0.3">
      <c r="A216" t="s">
        <v>201</v>
      </c>
      <c r="B216" t="s">
        <v>204</v>
      </c>
      <c r="C216" t="s">
        <v>18</v>
      </c>
      <c r="D216">
        <v>172.2</v>
      </c>
      <c r="E216">
        <v>172.2</v>
      </c>
      <c r="F216">
        <v>140.19999999999999</v>
      </c>
      <c r="G216">
        <v>108.2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88</v>
      </c>
      <c r="Q216">
        <v>64</v>
      </c>
      <c r="R216">
        <v>0.73</v>
      </c>
      <c r="S216">
        <v>602</v>
      </c>
      <c r="T216">
        <v>8</v>
      </c>
      <c r="U216">
        <v>9.4</v>
      </c>
      <c r="V216">
        <v>0</v>
      </c>
      <c r="W216" s="14">
        <f>M216/SUMIF(Wolf2021FFProjections!$A$2:$A$353,$A216,Wolf2021FFProjections!$M$2:$M$353)</f>
        <v>0</v>
      </c>
      <c r="X216" s="14">
        <f>$N216/SUMIF(Wolf2021FFProjections!$A$2:$A$353,$A216,Wolf2021FFProjections!$N$2:$N$353)</f>
        <v>0</v>
      </c>
      <c r="Y216" s="14">
        <f>$P216/SUMIF(Wolf2021FFProjections!$A$2:$A$353,$A216,Wolf2021FFProjections!$P$2:$P$353)</f>
        <v>0.1464226289517471</v>
      </c>
      <c r="Z216" s="14">
        <f>$S216/SUMIF(Wolf2021FFProjections!$A$2:$A$353,$A216,Wolf2021FFProjections!$S$2:$S$353)</f>
        <v>0.14124824026278743</v>
      </c>
    </row>
    <row r="217" spans="1:26" x14ac:dyDescent="0.3">
      <c r="A217" t="s">
        <v>201</v>
      </c>
      <c r="B217" t="s">
        <v>435</v>
      </c>
      <c r="C217" t="s">
        <v>18</v>
      </c>
      <c r="D217">
        <v>21.9</v>
      </c>
      <c r="E217">
        <v>21.9</v>
      </c>
      <c r="F217">
        <v>17.899999999999999</v>
      </c>
      <c r="G217">
        <v>13.9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12</v>
      </c>
      <c r="Q217">
        <v>8</v>
      </c>
      <c r="R217">
        <v>0.67</v>
      </c>
      <c r="S217">
        <v>79</v>
      </c>
      <c r="T217">
        <v>1</v>
      </c>
      <c r="U217">
        <v>9.9</v>
      </c>
      <c r="V217">
        <v>0</v>
      </c>
      <c r="W217" s="14">
        <f>M217/SUMIF(Wolf2021FFProjections!$A$2:$A$353,$A217,Wolf2021FFProjections!$M$2:$M$353)</f>
        <v>0</v>
      </c>
      <c r="X217" s="14">
        <f>$N217/SUMIF(Wolf2021FFProjections!$A$2:$A$353,$A217,Wolf2021FFProjections!$N$2:$N$353)</f>
        <v>0</v>
      </c>
      <c r="Y217" s="14">
        <f>$P217/SUMIF(Wolf2021FFProjections!$A$2:$A$353,$A217,Wolf2021FFProjections!$P$2:$P$353)</f>
        <v>1.9966722129783693E-2</v>
      </c>
      <c r="Z217" s="14">
        <f>$S217/SUMIF(Wolf2021FFProjections!$A$2:$A$353,$A217,Wolf2021FFProjections!$S$2:$S$353)</f>
        <v>1.8535898639136555E-2</v>
      </c>
    </row>
    <row r="218" spans="1:26" x14ac:dyDescent="0.3">
      <c r="A218" t="s">
        <v>201</v>
      </c>
      <c r="B218" t="s">
        <v>205</v>
      </c>
      <c r="C218" t="s">
        <v>20</v>
      </c>
      <c r="D218">
        <v>243.8</v>
      </c>
      <c r="E218">
        <v>243.8</v>
      </c>
      <c r="F218">
        <v>197.3</v>
      </c>
      <c r="G218">
        <v>150.80000000000001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4</v>
      </c>
      <c r="N218">
        <v>18</v>
      </c>
      <c r="O218">
        <v>0</v>
      </c>
      <c r="P218">
        <v>150</v>
      </c>
      <c r="Q218">
        <v>93</v>
      </c>
      <c r="R218">
        <v>0.62</v>
      </c>
      <c r="S218">
        <v>1070</v>
      </c>
      <c r="T218">
        <v>7</v>
      </c>
      <c r="U218">
        <v>11.5</v>
      </c>
      <c r="V218">
        <v>4.5</v>
      </c>
      <c r="W218" s="14">
        <f>M218/SUMIF(Wolf2021FFProjections!$A$2:$A$353,$A218,Wolf2021FFProjections!$M$2:$M$353)</f>
        <v>9.3457943925233638E-3</v>
      </c>
      <c r="X218" s="14">
        <f>$N218/SUMIF(Wolf2021FFProjections!$A$2:$A$353,$A218,Wolf2021FFProjections!$N$2:$N$353)</f>
        <v>1.0625737898465172E-2</v>
      </c>
      <c r="Y218" s="14">
        <f>$P218/SUMIF(Wolf2021FFProjections!$A$2:$A$353,$A218,Wolf2021FFProjections!$P$2:$P$353)</f>
        <v>0.24958402662229617</v>
      </c>
      <c r="Z218" s="14">
        <f>$S218/SUMIF(Wolf2021FFProjections!$A$2:$A$353,$A218,Wolf2021FFProjections!$S$2:$S$353)</f>
        <v>0.25105584232754574</v>
      </c>
    </row>
    <row r="219" spans="1:26" x14ac:dyDescent="0.3">
      <c r="A219" t="s">
        <v>201</v>
      </c>
      <c r="B219" t="s">
        <v>206</v>
      </c>
      <c r="C219" t="s">
        <v>20</v>
      </c>
      <c r="D219">
        <v>173.3</v>
      </c>
      <c r="E219">
        <v>173.3</v>
      </c>
      <c r="F219">
        <v>146.30000000000001</v>
      </c>
      <c r="G219">
        <v>119.3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13</v>
      </c>
      <c r="N219">
        <v>94</v>
      </c>
      <c r="O219">
        <v>0</v>
      </c>
      <c r="P219">
        <v>94</v>
      </c>
      <c r="Q219">
        <v>54</v>
      </c>
      <c r="R219">
        <v>0.56999999999999995</v>
      </c>
      <c r="S219">
        <v>799</v>
      </c>
      <c r="T219">
        <v>5</v>
      </c>
      <c r="U219">
        <v>14.8</v>
      </c>
      <c r="V219">
        <v>7.2</v>
      </c>
      <c r="W219" s="14">
        <f>M219/SUMIF(Wolf2021FFProjections!$A$2:$A$353,$A219,Wolf2021FFProjections!$M$2:$M$353)</f>
        <v>3.0373831775700934E-2</v>
      </c>
      <c r="X219" s="14">
        <f>$N219/SUMIF(Wolf2021FFProjections!$A$2:$A$353,$A219,Wolf2021FFProjections!$N$2:$N$353)</f>
        <v>5.5489964580873671E-2</v>
      </c>
      <c r="Y219" s="14">
        <f>$P219/SUMIF(Wolf2021FFProjections!$A$2:$A$353,$A219,Wolf2021FFProjections!$P$2:$P$353)</f>
        <v>0.15640599001663893</v>
      </c>
      <c r="Z219" s="14">
        <f>$S219/SUMIF(Wolf2021FFProjections!$A$2:$A$353,$A219,Wolf2021FFProjections!$S$2:$S$353)</f>
        <v>0.18747067104645707</v>
      </c>
    </row>
    <row r="220" spans="1:26" x14ac:dyDescent="0.3">
      <c r="A220" t="s">
        <v>201</v>
      </c>
      <c r="B220" t="s">
        <v>436</v>
      </c>
      <c r="C220" t="s">
        <v>20</v>
      </c>
      <c r="D220">
        <v>199.7</v>
      </c>
      <c r="E220">
        <v>199.7</v>
      </c>
      <c r="F220">
        <v>166.7</v>
      </c>
      <c r="G220">
        <v>133.69999999999999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106</v>
      </c>
      <c r="Q220">
        <v>66</v>
      </c>
      <c r="R220">
        <v>0.62</v>
      </c>
      <c r="S220">
        <v>917</v>
      </c>
      <c r="T220">
        <v>7</v>
      </c>
      <c r="U220">
        <v>13.9</v>
      </c>
      <c r="V220">
        <v>10</v>
      </c>
      <c r="W220" s="14">
        <f>M220/SUMIF(Wolf2021FFProjections!$A$2:$A$353,$A220,Wolf2021FFProjections!$M$2:$M$353)</f>
        <v>0</v>
      </c>
      <c r="X220" s="14">
        <f>$N220/SUMIF(Wolf2021FFProjections!$A$2:$A$353,$A220,Wolf2021FFProjections!$N$2:$N$353)</f>
        <v>0</v>
      </c>
      <c r="Y220" s="14">
        <f>$P220/SUMIF(Wolf2021FFProjections!$A$2:$A$353,$A220,Wolf2021FFProjections!$P$2:$P$353)</f>
        <v>0.17637271214642264</v>
      </c>
      <c r="Z220" s="14">
        <f>$S220/SUMIF(Wolf2021FFProjections!$A$2:$A$353,$A220,Wolf2021FFProjections!$S$2:$S$353)</f>
        <v>0.21515720319099013</v>
      </c>
    </row>
    <row r="221" spans="1:26" x14ac:dyDescent="0.3">
      <c r="A221" t="s">
        <v>201</v>
      </c>
      <c r="B221" t="s">
        <v>48</v>
      </c>
      <c r="C221" t="s">
        <v>20</v>
      </c>
      <c r="D221">
        <v>63.8</v>
      </c>
      <c r="E221">
        <v>63.8</v>
      </c>
      <c r="F221">
        <v>51.8</v>
      </c>
      <c r="G221">
        <v>39.799999999999997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38</v>
      </c>
      <c r="Q221">
        <v>24</v>
      </c>
      <c r="R221">
        <v>0.63</v>
      </c>
      <c r="S221">
        <v>278</v>
      </c>
      <c r="T221">
        <v>2</v>
      </c>
      <c r="U221">
        <v>11.6</v>
      </c>
      <c r="V221">
        <v>0</v>
      </c>
      <c r="W221" s="14">
        <f>M221/SUMIF(Wolf2021FFProjections!$A$2:$A$353,$A221,Wolf2021FFProjections!$M$2:$M$353)</f>
        <v>0</v>
      </c>
      <c r="X221" s="14">
        <f>$N221/SUMIF(Wolf2021FFProjections!$A$2:$A$353,$A221,Wolf2021FFProjections!$N$2:$N$353)</f>
        <v>0</v>
      </c>
      <c r="Y221" s="14">
        <f>$P221/SUMIF(Wolf2021FFProjections!$A$2:$A$353,$A221,Wolf2021FFProjections!$P$2:$P$353)</f>
        <v>6.3227953410981697E-2</v>
      </c>
      <c r="Z221" s="14">
        <f>$S221/SUMIF(Wolf2021FFProjections!$A$2:$A$353,$A221,Wolf2021FFProjections!$S$2:$S$353)</f>
        <v>6.5227592679493199E-2</v>
      </c>
    </row>
    <row r="222" spans="1:26" x14ac:dyDescent="0.3">
      <c r="A222" t="s">
        <v>33</v>
      </c>
      <c r="B222" t="s">
        <v>34</v>
      </c>
      <c r="C222" t="s">
        <v>13</v>
      </c>
      <c r="D222">
        <v>486.6</v>
      </c>
      <c r="E222">
        <v>568.6</v>
      </c>
      <c r="F222">
        <v>486.6</v>
      </c>
      <c r="G222">
        <v>486.6</v>
      </c>
      <c r="H222">
        <v>640</v>
      </c>
      <c r="I222">
        <v>425</v>
      </c>
      <c r="J222">
        <v>4936</v>
      </c>
      <c r="K222">
        <v>41</v>
      </c>
      <c r="L222">
        <v>13</v>
      </c>
      <c r="M222">
        <v>115</v>
      </c>
      <c r="N222">
        <v>598</v>
      </c>
      <c r="O222">
        <v>7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5.2</v>
      </c>
      <c r="W222" s="14">
        <f>M222/SUMIF(Wolf2021FFProjections!$A$2:$A$353,$A222,Wolf2021FFProjections!$M$2:$M$353)</f>
        <v>0.25274725274725274</v>
      </c>
      <c r="X222" s="14">
        <f>$N222/SUMIF(Wolf2021FFProjections!$A$2:$A$353,$A222,Wolf2021FFProjections!$N$2:$N$353)</f>
        <v>0.2780102278010228</v>
      </c>
      <c r="Y222" s="14">
        <f>$P222/SUMIF(Wolf2021FFProjections!$A$2:$A$353,$A222,Wolf2021FFProjections!$P$2:$P$353)</f>
        <v>0</v>
      </c>
      <c r="Z222" s="14">
        <f>$S222/SUMIF(Wolf2021FFProjections!$A$2:$A$353,$A222,Wolf2021FFProjections!$S$2:$S$353)</f>
        <v>0</v>
      </c>
    </row>
    <row r="223" spans="1:26" x14ac:dyDescent="0.3">
      <c r="A223" t="s">
        <v>33</v>
      </c>
      <c r="B223" t="s">
        <v>60</v>
      </c>
      <c r="C223" t="s">
        <v>13</v>
      </c>
      <c r="D223">
        <v>8.65</v>
      </c>
      <c r="E223">
        <v>10.65</v>
      </c>
      <c r="F223">
        <v>8.65</v>
      </c>
      <c r="G223">
        <v>8.65</v>
      </c>
      <c r="H223">
        <v>0</v>
      </c>
      <c r="I223">
        <v>8</v>
      </c>
      <c r="J223">
        <v>93</v>
      </c>
      <c r="K223">
        <v>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 s="14">
        <f>M223/SUMIF(Wolf2021FFProjections!$A$2:$A$353,$A223,Wolf2021FFProjections!$M$2:$M$353)</f>
        <v>0</v>
      </c>
      <c r="X223" s="14">
        <f>$N223/SUMIF(Wolf2021FFProjections!$A$2:$A$353,$A223,Wolf2021FFProjections!$N$2:$N$353)</f>
        <v>0</v>
      </c>
      <c r="Y223" s="14">
        <f>$P223/SUMIF(Wolf2021FFProjections!$A$2:$A$353,$A223,Wolf2021FFProjections!$P$2:$P$353)</f>
        <v>0</v>
      </c>
      <c r="Z223" s="14">
        <f>$S223/SUMIF(Wolf2021FFProjections!$A$2:$A$353,$A223,Wolf2021FFProjections!$S$2:$S$353)</f>
        <v>0</v>
      </c>
    </row>
    <row r="224" spans="1:26" x14ac:dyDescent="0.3">
      <c r="A224" t="s">
        <v>33</v>
      </c>
      <c r="B224" t="s">
        <v>37</v>
      </c>
      <c r="C224" t="s">
        <v>16</v>
      </c>
      <c r="D224">
        <v>166</v>
      </c>
      <c r="E224">
        <v>166</v>
      </c>
      <c r="F224">
        <v>151</v>
      </c>
      <c r="G224">
        <v>136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175</v>
      </c>
      <c r="N224">
        <v>805</v>
      </c>
      <c r="O224">
        <v>5</v>
      </c>
      <c r="P224">
        <v>38</v>
      </c>
      <c r="Q224">
        <v>30</v>
      </c>
      <c r="R224">
        <v>0.8</v>
      </c>
      <c r="S224">
        <v>195</v>
      </c>
      <c r="T224">
        <v>1</v>
      </c>
      <c r="U224">
        <v>6.5</v>
      </c>
      <c r="V224">
        <v>4.5999999999999996</v>
      </c>
      <c r="W224" s="14">
        <f>M224/SUMIF(Wolf2021FFProjections!$A$2:$A$353,$A224,Wolf2021FFProjections!$M$2:$M$353)</f>
        <v>0.38461538461538464</v>
      </c>
      <c r="X224" s="14">
        <f>$N224/SUMIF(Wolf2021FFProjections!$A$2:$A$353,$A224,Wolf2021FFProjections!$N$2:$N$353)</f>
        <v>0.37424453742445374</v>
      </c>
      <c r="Y224" s="14">
        <f>$P224/SUMIF(Wolf2021FFProjections!$A$2:$A$353,$A224,Wolf2021FFProjections!$P$2:$P$353)</f>
        <v>6.1290322580645158E-2</v>
      </c>
      <c r="Z224" s="14">
        <f>$S224/SUMIF(Wolf2021FFProjections!$A$2:$A$353,$A224,Wolf2021FFProjections!$S$2:$S$353)</f>
        <v>3.9449726886506171E-2</v>
      </c>
    </row>
    <row r="225" spans="1:26" x14ac:dyDescent="0.3">
      <c r="A225" t="s">
        <v>33</v>
      </c>
      <c r="B225" t="s">
        <v>402</v>
      </c>
      <c r="C225" t="s">
        <v>16</v>
      </c>
      <c r="D225">
        <v>143.69999999999999</v>
      </c>
      <c r="E225">
        <v>143.69999999999999</v>
      </c>
      <c r="F225">
        <v>124.7</v>
      </c>
      <c r="G225">
        <v>105.7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101</v>
      </c>
      <c r="N225">
        <v>434</v>
      </c>
      <c r="O225">
        <v>3</v>
      </c>
      <c r="P225">
        <v>51</v>
      </c>
      <c r="Q225">
        <v>38</v>
      </c>
      <c r="R225">
        <v>0.75</v>
      </c>
      <c r="S225">
        <v>323</v>
      </c>
      <c r="T225">
        <v>2</v>
      </c>
      <c r="U225">
        <v>8.5</v>
      </c>
      <c r="V225">
        <v>4.3</v>
      </c>
      <c r="W225" s="14">
        <f>M225/SUMIF(Wolf2021FFProjections!$A$2:$A$353,$A225,Wolf2021FFProjections!$M$2:$M$353)</f>
        <v>0.22197802197802197</v>
      </c>
      <c r="X225" s="14">
        <f>$N225/SUMIF(Wolf2021FFProjections!$A$2:$A$353,$A225,Wolf2021FFProjections!$N$2:$N$353)</f>
        <v>0.20176662017666203</v>
      </c>
      <c r="Y225" s="14">
        <f>$P225/SUMIF(Wolf2021FFProjections!$A$2:$A$353,$A225,Wolf2021FFProjections!$P$2:$P$353)</f>
        <v>8.2258064516129034E-2</v>
      </c>
      <c r="Z225" s="14">
        <f>$S225/SUMIF(Wolf2021FFProjections!$A$2:$A$353,$A225,Wolf2021FFProjections!$S$2:$S$353)</f>
        <v>6.5344932227392266E-2</v>
      </c>
    </row>
    <row r="226" spans="1:26" x14ac:dyDescent="0.3">
      <c r="A226" t="s">
        <v>33</v>
      </c>
      <c r="B226" t="s">
        <v>36</v>
      </c>
      <c r="C226" t="s">
        <v>16</v>
      </c>
      <c r="D226">
        <v>54.7</v>
      </c>
      <c r="E226">
        <v>54.7</v>
      </c>
      <c r="F226">
        <v>52.7</v>
      </c>
      <c r="G226">
        <v>50.7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46</v>
      </c>
      <c r="N226">
        <v>179</v>
      </c>
      <c r="O226">
        <v>5</v>
      </c>
      <c r="P226">
        <v>6</v>
      </c>
      <c r="Q226">
        <v>4</v>
      </c>
      <c r="R226">
        <v>0.7</v>
      </c>
      <c r="S226">
        <v>28</v>
      </c>
      <c r="T226">
        <v>0</v>
      </c>
      <c r="U226">
        <v>7</v>
      </c>
      <c r="V226">
        <v>3.9</v>
      </c>
      <c r="W226" s="14">
        <f>M226/SUMIF(Wolf2021FFProjections!$A$2:$A$353,$A226,Wolf2021FFProjections!$M$2:$M$353)</f>
        <v>0.1010989010989011</v>
      </c>
      <c r="X226" s="14">
        <f>$N226/SUMIF(Wolf2021FFProjections!$A$2:$A$353,$A226,Wolf2021FFProjections!$N$2:$N$353)</f>
        <v>8.3217108321710836E-2</v>
      </c>
      <c r="Y226" s="14">
        <f>$P226/SUMIF(Wolf2021FFProjections!$A$2:$A$353,$A226,Wolf2021FFProjections!$P$2:$P$353)</f>
        <v>9.6774193548387101E-3</v>
      </c>
      <c r="Z226" s="14">
        <f>$S226/SUMIF(Wolf2021FFProjections!$A$2:$A$353,$A226,Wolf2021FFProjections!$S$2:$S$353)</f>
        <v>5.6645761683188347E-3</v>
      </c>
    </row>
    <row r="227" spans="1:26" x14ac:dyDescent="0.3">
      <c r="A227" t="s">
        <v>33</v>
      </c>
      <c r="B227" t="s">
        <v>39</v>
      </c>
      <c r="C227" t="s">
        <v>18</v>
      </c>
      <c r="D227">
        <v>184.3</v>
      </c>
      <c r="E227">
        <v>184.3</v>
      </c>
      <c r="F227">
        <v>155.80000000000001</v>
      </c>
      <c r="G227">
        <v>127.3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83</v>
      </c>
      <c r="Q227">
        <v>57</v>
      </c>
      <c r="R227">
        <v>0.69</v>
      </c>
      <c r="S227">
        <v>673</v>
      </c>
      <c r="T227">
        <v>10</v>
      </c>
      <c r="U227">
        <v>11.8</v>
      </c>
      <c r="V227">
        <v>0</v>
      </c>
      <c r="W227" s="14">
        <f>M227/SUMIF(Wolf2021FFProjections!$A$2:$A$353,$A227,Wolf2021FFProjections!$M$2:$M$353)</f>
        <v>0</v>
      </c>
      <c r="X227" s="14">
        <f>$N227/SUMIF(Wolf2021FFProjections!$A$2:$A$353,$A227,Wolf2021FFProjections!$N$2:$N$353)</f>
        <v>0</v>
      </c>
      <c r="Y227" s="14">
        <f>$P227/SUMIF(Wolf2021FFProjections!$A$2:$A$353,$A227,Wolf2021FFProjections!$P$2:$P$353)</f>
        <v>0.13387096774193549</v>
      </c>
      <c r="Z227" s="14">
        <f>$S227/SUMIF(Wolf2021FFProjections!$A$2:$A$353,$A227,Wolf2021FFProjections!$S$2:$S$353)</f>
        <v>0.13615213433137771</v>
      </c>
    </row>
    <row r="228" spans="1:26" x14ac:dyDescent="0.3">
      <c r="A228" t="s">
        <v>33</v>
      </c>
      <c r="B228" t="s">
        <v>403</v>
      </c>
      <c r="C228" t="s">
        <v>18</v>
      </c>
      <c r="D228">
        <v>25.8</v>
      </c>
      <c r="E228">
        <v>25.8</v>
      </c>
      <c r="F228">
        <v>20.8</v>
      </c>
      <c r="G228">
        <v>15.8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19</v>
      </c>
      <c r="Q228">
        <v>10</v>
      </c>
      <c r="R228">
        <v>0.5</v>
      </c>
      <c r="S228">
        <v>98</v>
      </c>
      <c r="T228">
        <v>1</v>
      </c>
      <c r="U228">
        <v>9.8000000000000007</v>
      </c>
      <c r="V228">
        <v>0</v>
      </c>
      <c r="W228" s="14">
        <f>M228/SUMIF(Wolf2021FFProjections!$A$2:$A$353,$A228,Wolf2021FFProjections!$M$2:$M$353)</f>
        <v>0</v>
      </c>
      <c r="X228" s="14">
        <f>$N228/SUMIF(Wolf2021FFProjections!$A$2:$A$353,$A228,Wolf2021FFProjections!$N$2:$N$353)</f>
        <v>0</v>
      </c>
      <c r="Y228" s="14">
        <f>$P228/SUMIF(Wolf2021FFProjections!$A$2:$A$353,$A228,Wolf2021FFProjections!$P$2:$P$353)</f>
        <v>3.0645161290322579E-2</v>
      </c>
      <c r="Z228" s="14">
        <f>$S228/SUMIF(Wolf2021FFProjections!$A$2:$A$353,$A228,Wolf2021FFProjections!$S$2:$S$353)</f>
        <v>1.9826016589115921E-2</v>
      </c>
    </row>
    <row r="229" spans="1:26" x14ac:dyDescent="0.3">
      <c r="A229" t="s">
        <v>33</v>
      </c>
      <c r="B229" t="s">
        <v>40</v>
      </c>
      <c r="C229" t="s">
        <v>20</v>
      </c>
      <c r="D229">
        <v>294.39999999999998</v>
      </c>
      <c r="E229">
        <v>294.39999999999998</v>
      </c>
      <c r="F229">
        <v>238.4</v>
      </c>
      <c r="G229">
        <v>182.4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160</v>
      </c>
      <c r="Q229">
        <v>112</v>
      </c>
      <c r="R229">
        <v>0.7</v>
      </c>
      <c r="S229">
        <v>1344</v>
      </c>
      <c r="T229">
        <v>8</v>
      </c>
      <c r="U229">
        <v>12</v>
      </c>
      <c r="V229">
        <v>0</v>
      </c>
      <c r="W229" s="14">
        <f>M229/SUMIF(Wolf2021FFProjections!$A$2:$A$353,$A229,Wolf2021FFProjections!$M$2:$M$353)</f>
        <v>0</v>
      </c>
      <c r="X229" s="14">
        <f>$N229/SUMIF(Wolf2021FFProjections!$A$2:$A$353,$A229,Wolf2021FFProjections!$N$2:$N$353)</f>
        <v>0</v>
      </c>
      <c r="Y229" s="14">
        <f>$P229/SUMIF(Wolf2021FFProjections!$A$2:$A$353,$A229,Wolf2021FFProjections!$P$2:$P$353)</f>
        <v>0.25806451612903225</v>
      </c>
      <c r="Z229" s="14">
        <f>$S229/SUMIF(Wolf2021FFProjections!$A$2:$A$353,$A229,Wolf2021FFProjections!$S$2:$S$353)</f>
        <v>0.27189965607930405</v>
      </c>
    </row>
    <row r="230" spans="1:26" x14ac:dyDescent="0.3">
      <c r="A230" t="s">
        <v>33</v>
      </c>
      <c r="B230" t="s">
        <v>41</v>
      </c>
      <c r="C230" t="s">
        <v>20</v>
      </c>
      <c r="D230">
        <v>238</v>
      </c>
      <c r="E230">
        <v>238</v>
      </c>
      <c r="F230">
        <v>204</v>
      </c>
      <c r="G230">
        <v>170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115</v>
      </c>
      <c r="Q230">
        <v>68</v>
      </c>
      <c r="R230">
        <v>0.59</v>
      </c>
      <c r="S230">
        <v>1040</v>
      </c>
      <c r="T230">
        <v>11</v>
      </c>
      <c r="U230">
        <v>15.3</v>
      </c>
      <c r="V230">
        <v>0</v>
      </c>
      <c r="W230" s="14">
        <f>M230/SUMIF(Wolf2021FFProjections!$A$2:$A$353,$A230,Wolf2021FFProjections!$M$2:$M$353)</f>
        <v>0</v>
      </c>
      <c r="X230" s="14">
        <f>$N230/SUMIF(Wolf2021FFProjections!$A$2:$A$353,$A230,Wolf2021FFProjections!$N$2:$N$353)</f>
        <v>0</v>
      </c>
      <c r="Y230" s="14">
        <f>$P230/SUMIF(Wolf2021FFProjections!$A$2:$A$353,$A230,Wolf2021FFProjections!$P$2:$P$353)</f>
        <v>0.18548387096774194</v>
      </c>
      <c r="Z230" s="14">
        <f>$S230/SUMIF(Wolf2021FFProjections!$A$2:$A$353,$A230,Wolf2021FFProjections!$S$2:$S$353)</f>
        <v>0.21039854339469957</v>
      </c>
    </row>
    <row r="231" spans="1:26" x14ac:dyDescent="0.3">
      <c r="A231" t="s">
        <v>33</v>
      </c>
      <c r="B231" t="s">
        <v>404</v>
      </c>
      <c r="C231" t="s">
        <v>20</v>
      </c>
      <c r="D231">
        <v>189</v>
      </c>
      <c r="E231">
        <v>189</v>
      </c>
      <c r="F231">
        <v>158</v>
      </c>
      <c r="G231">
        <v>127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18</v>
      </c>
      <c r="N231">
        <v>135</v>
      </c>
      <c r="O231">
        <v>0</v>
      </c>
      <c r="P231">
        <v>90</v>
      </c>
      <c r="Q231">
        <v>62</v>
      </c>
      <c r="R231">
        <v>0.69</v>
      </c>
      <c r="S231">
        <v>775</v>
      </c>
      <c r="T231">
        <v>6</v>
      </c>
      <c r="U231">
        <v>12.5</v>
      </c>
      <c r="V231">
        <v>7.5</v>
      </c>
      <c r="W231" s="14">
        <f>M231/SUMIF(Wolf2021FFProjections!$A$2:$A$353,$A231,Wolf2021FFProjections!$M$2:$M$353)</f>
        <v>3.9560439560439559E-2</v>
      </c>
      <c r="X231" s="14">
        <f>$N231/SUMIF(Wolf2021FFProjections!$A$2:$A$353,$A231,Wolf2021FFProjections!$N$2:$N$353)</f>
        <v>6.2761506276150625E-2</v>
      </c>
      <c r="Y231" s="14">
        <f>$P231/SUMIF(Wolf2021FFProjections!$A$2:$A$353,$A231,Wolf2021FFProjections!$P$2:$P$353)</f>
        <v>0.14516129032258066</v>
      </c>
      <c r="Z231" s="14">
        <f>$S231/SUMIF(Wolf2021FFProjections!$A$2:$A$353,$A231,Wolf2021FFProjections!$S$2:$S$353)</f>
        <v>0.15678737608739632</v>
      </c>
    </row>
    <row r="232" spans="1:26" x14ac:dyDescent="0.3">
      <c r="A232" t="s">
        <v>33</v>
      </c>
      <c r="B232" t="s">
        <v>191</v>
      </c>
      <c r="C232" t="s">
        <v>20</v>
      </c>
      <c r="D232">
        <v>105.7</v>
      </c>
      <c r="E232">
        <v>105.7</v>
      </c>
      <c r="F232">
        <v>85.2</v>
      </c>
      <c r="G232">
        <v>64.7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58</v>
      </c>
      <c r="Q232">
        <v>41</v>
      </c>
      <c r="R232">
        <v>0.7</v>
      </c>
      <c r="S232">
        <v>467</v>
      </c>
      <c r="T232">
        <v>3</v>
      </c>
      <c r="U232">
        <v>11.4</v>
      </c>
      <c r="V232">
        <v>6.2</v>
      </c>
      <c r="W232" s="14">
        <f>M232/SUMIF(Wolf2021FFProjections!$A$2:$A$353,$A232,Wolf2021FFProjections!$M$2:$M$353)</f>
        <v>0</v>
      </c>
      <c r="X232" s="14">
        <f>$N232/SUMIF(Wolf2021FFProjections!$A$2:$A$353,$A232,Wolf2021FFProjections!$N$2:$N$353)</f>
        <v>0</v>
      </c>
      <c r="Y232" s="14">
        <f>$P232/SUMIF(Wolf2021FFProjections!$A$2:$A$353,$A232,Wolf2021FFProjections!$P$2:$P$353)</f>
        <v>9.3548387096774197E-2</v>
      </c>
      <c r="Z232" s="14">
        <f>$S232/SUMIF(Wolf2021FFProjections!$A$2:$A$353,$A232,Wolf2021FFProjections!$S$2:$S$353)</f>
        <v>9.4477038235889141E-2</v>
      </c>
    </row>
    <row r="233" spans="1:26" x14ac:dyDescent="0.3">
      <c r="A233" t="s">
        <v>69</v>
      </c>
      <c r="B233" t="s">
        <v>70</v>
      </c>
      <c r="C233" t="s">
        <v>13</v>
      </c>
      <c r="D233">
        <v>399.3</v>
      </c>
      <c r="E233">
        <v>467.3</v>
      </c>
      <c r="F233">
        <v>399.3</v>
      </c>
      <c r="G233">
        <v>399.3</v>
      </c>
      <c r="H233">
        <v>622</v>
      </c>
      <c r="I233">
        <v>425</v>
      </c>
      <c r="J233">
        <v>4756</v>
      </c>
      <c r="K233">
        <v>34</v>
      </c>
      <c r="L233">
        <v>12</v>
      </c>
      <c r="M233">
        <v>63</v>
      </c>
      <c r="N233">
        <v>315</v>
      </c>
      <c r="O233">
        <v>3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</v>
      </c>
      <c r="W233" s="14">
        <f>M233/SUMIF(Wolf2021FFProjections!$A$2:$A$353,$A233,Wolf2021FFProjections!$M$2:$M$353)</f>
        <v>0.12962962962962962</v>
      </c>
      <c r="X233" s="14">
        <f>$N233/SUMIF(Wolf2021FFProjections!$A$2:$A$353,$A233,Wolf2021FFProjections!$N$2:$N$353)</f>
        <v>0.13707571801566579</v>
      </c>
      <c r="Y233" s="14">
        <f>$P233/SUMIF(Wolf2021FFProjections!$A$2:$A$353,$A233,Wolf2021FFProjections!$P$2:$P$353)</f>
        <v>0</v>
      </c>
      <c r="Z233" s="14">
        <f>$S233/SUMIF(Wolf2021FFProjections!$A$2:$A$353,$A233,Wolf2021FFProjections!$S$2:$S$353)</f>
        <v>0</v>
      </c>
    </row>
    <row r="234" spans="1:26" x14ac:dyDescent="0.3">
      <c r="A234" t="s">
        <v>69</v>
      </c>
      <c r="B234" t="s">
        <v>379</v>
      </c>
      <c r="C234" t="s">
        <v>13</v>
      </c>
      <c r="D234">
        <v>13.5</v>
      </c>
      <c r="E234">
        <v>15.5</v>
      </c>
      <c r="F234">
        <v>13.5</v>
      </c>
      <c r="G234">
        <v>13.5</v>
      </c>
      <c r="H234">
        <v>13</v>
      </c>
      <c r="I234">
        <v>17</v>
      </c>
      <c r="J234">
        <v>190</v>
      </c>
      <c r="K234">
        <v>1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 s="14">
        <f>M234/SUMIF(Wolf2021FFProjections!$A$2:$A$353,$A234,Wolf2021FFProjections!$M$2:$M$353)</f>
        <v>0</v>
      </c>
      <c r="X234" s="14">
        <f>$N234/SUMIF(Wolf2021FFProjections!$A$2:$A$353,$A234,Wolf2021FFProjections!$N$2:$N$353)</f>
        <v>0</v>
      </c>
      <c r="Y234" s="14">
        <f>$P234/SUMIF(Wolf2021FFProjections!$A$2:$A$353,$A234,Wolf2021FFProjections!$P$2:$P$353)</f>
        <v>0</v>
      </c>
      <c r="Z234" s="14">
        <f>$S234/SUMIF(Wolf2021FFProjections!$A$2:$A$353,$A234,Wolf2021FFProjections!$S$2:$S$353)</f>
        <v>0</v>
      </c>
    </row>
    <row r="235" spans="1:26" x14ac:dyDescent="0.3">
      <c r="A235" t="s">
        <v>69</v>
      </c>
      <c r="B235" t="s">
        <v>71</v>
      </c>
      <c r="C235" t="s">
        <v>16</v>
      </c>
      <c r="D235">
        <v>245.7</v>
      </c>
      <c r="E235">
        <v>245.7</v>
      </c>
      <c r="F235">
        <v>229.7</v>
      </c>
      <c r="G235">
        <v>213.7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267</v>
      </c>
      <c r="N235">
        <v>1095</v>
      </c>
      <c r="O235">
        <v>12</v>
      </c>
      <c r="P235">
        <v>44</v>
      </c>
      <c r="Q235">
        <v>32</v>
      </c>
      <c r="R235">
        <v>0.73</v>
      </c>
      <c r="S235">
        <v>202</v>
      </c>
      <c r="T235">
        <v>2</v>
      </c>
      <c r="U235">
        <v>6.3</v>
      </c>
      <c r="V235">
        <v>4.0999999999999996</v>
      </c>
      <c r="W235" s="14">
        <f>M235/SUMIF(Wolf2021FFProjections!$A$2:$A$353,$A235,Wolf2021FFProjections!$M$2:$M$353)</f>
        <v>0.54938271604938271</v>
      </c>
      <c r="X235" s="14">
        <f>$N235/SUMIF(Wolf2021FFProjections!$A$2:$A$353,$A235,Wolf2021FFProjections!$N$2:$N$353)</f>
        <v>0.47650130548302871</v>
      </c>
      <c r="Y235" s="14">
        <f>$P235/SUMIF(Wolf2021FFProjections!$A$2:$A$353,$A235,Wolf2021FFProjections!$P$2:$P$353)</f>
        <v>7.2249589490968796E-2</v>
      </c>
      <c r="Z235" s="14">
        <f>$S235/SUMIF(Wolf2021FFProjections!$A$2:$A$353,$A235,Wolf2021FFProjections!$S$2:$S$353)</f>
        <v>4.2769426212153294E-2</v>
      </c>
    </row>
    <row r="236" spans="1:26" x14ac:dyDescent="0.3">
      <c r="A236" t="s">
        <v>69</v>
      </c>
      <c r="B236" t="s">
        <v>72</v>
      </c>
      <c r="C236" t="s">
        <v>16</v>
      </c>
      <c r="D236">
        <v>225.9</v>
      </c>
      <c r="E236">
        <v>225.9</v>
      </c>
      <c r="F236">
        <v>196.4</v>
      </c>
      <c r="G236">
        <v>166.9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141</v>
      </c>
      <c r="N236">
        <v>790</v>
      </c>
      <c r="O236">
        <v>4</v>
      </c>
      <c r="P236">
        <v>70</v>
      </c>
      <c r="Q236">
        <v>59</v>
      </c>
      <c r="R236">
        <v>0.84</v>
      </c>
      <c r="S236">
        <v>519</v>
      </c>
      <c r="T236">
        <v>2</v>
      </c>
      <c r="U236">
        <v>8.8000000000000007</v>
      </c>
      <c r="V236">
        <v>5.6</v>
      </c>
      <c r="W236" s="14">
        <f>M236/SUMIF(Wolf2021FFProjections!$A$2:$A$353,$A236,Wolf2021FFProjections!$M$2:$M$353)</f>
        <v>0.29012345679012347</v>
      </c>
      <c r="X236" s="14">
        <f>$N236/SUMIF(Wolf2021FFProjections!$A$2:$A$353,$A236,Wolf2021FFProjections!$N$2:$N$353)</f>
        <v>0.34377719756309832</v>
      </c>
      <c r="Y236" s="14">
        <f>$P236/SUMIF(Wolf2021FFProjections!$A$2:$A$353,$A236,Wolf2021FFProjections!$P$2:$P$353)</f>
        <v>0.11494252873563218</v>
      </c>
      <c r="Z236" s="14">
        <f>$S236/SUMIF(Wolf2021FFProjections!$A$2:$A$353,$A236,Wolf2021FFProjections!$S$2:$S$353)</f>
        <v>0.10988778318865128</v>
      </c>
    </row>
    <row r="237" spans="1:26" x14ac:dyDescent="0.3">
      <c r="A237" t="s">
        <v>69</v>
      </c>
      <c r="B237" t="s">
        <v>73</v>
      </c>
      <c r="C237" t="s">
        <v>16</v>
      </c>
      <c r="D237">
        <v>9</v>
      </c>
      <c r="E237">
        <v>9</v>
      </c>
      <c r="F237">
        <v>7</v>
      </c>
      <c r="G237">
        <v>5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5</v>
      </c>
      <c r="N237">
        <v>22</v>
      </c>
      <c r="O237">
        <v>0</v>
      </c>
      <c r="P237">
        <v>6</v>
      </c>
      <c r="Q237">
        <v>4</v>
      </c>
      <c r="R237">
        <v>0.67</v>
      </c>
      <c r="S237">
        <v>28</v>
      </c>
      <c r="T237">
        <v>0</v>
      </c>
      <c r="U237">
        <v>7</v>
      </c>
      <c r="V237">
        <v>4.5</v>
      </c>
      <c r="W237" s="14">
        <f>M237/SUMIF(Wolf2021FFProjections!$A$2:$A$353,$A237,Wolf2021FFProjections!$M$2:$M$353)</f>
        <v>1.0288065843621399E-2</v>
      </c>
      <c r="X237" s="14">
        <f>$N237/SUMIF(Wolf2021FFProjections!$A$2:$A$353,$A237,Wolf2021FFProjections!$N$2:$N$353)</f>
        <v>9.5735422106179285E-3</v>
      </c>
      <c r="Y237" s="14">
        <f>$P237/SUMIF(Wolf2021FFProjections!$A$2:$A$353,$A237,Wolf2021FFProjections!$P$2:$P$353)</f>
        <v>9.852216748768473E-3</v>
      </c>
      <c r="Z237" s="14">
        <f>$S237/SUMIF(Wolf2021FFProjections!$A$2:$A$353,$A237,Wolf2021FFProjections!$S$2:$S$353)</f>
        <v>5.9284353165360995E-3</v>
      </c>
    </row>
    <row r="238" spans="1:26" x14ac:dyDescent="0.3">
      <c r="A238" t="s">
        <v>69</v>
      </c>
      <c r="B238" t="s">
        <v>74</v>
      </c>
      <c r="C238" t="s">
        <v>18</v>
      </c>
      <c r="D238">
        <v>222</v>
      </c>
      <c r="E238">
        <v>222</v>
      </c>
      <c r="F238">
        <v>180</v>
      </c>
      <c r="G238">
        <v>138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108</v>
      </c>
      <c r="Q238">
        <v>84</v>
      </c>
      <c r="R238">
        <v>0.78</v>
      </c>
      <c r="S238">
        <v>840</v>
      </c>
      <c r="T238">
        <v>9</v>
      </c>
      <c r="U238">
        <v>10</v>
      </c>
      <c r="V238">
        <v>0</v>
      </c>
      <c r="W238" s="14">
        <f>M238/SUMIF(Wolf2021FFProjections!$A$2:$A$353,$A238,Wolf2021FFProjections!$M$2:$M$353)</f>
        <v>0</v>
      </c>
      <c r="X238" s="14">
        <f>$N238/SUMIF(Wolf2021FFProjections!$A$2:$A$353,$A238,Wolf2021FFProjections!$N$2:$N$353)</f>
        <v>0</v>
      </c>
      <c r="Y238" s="14">
        <f>$P238/SUMIF(Wolf2021FFProjections!$A$2:$A$353,$A238,Wolf2021FFProjections!$P$2:$P$353)</f>
        <v>0.17733990147783252</v>
      </c>
      <c r="Z238" s="14">
        <f>$S238/SUMIF(Wolf2021FFProjections!$A$2:$A$353,$A238,Wolf2021FFProjections!$S$2:$S$353)</f>
        <v>0.17785305949608299</v>
      </c>
    </row>
    <row r="239" spans="1:26" x14ac:dyDescent="0.3">
      <c r="A239" t="s">
        <v>69</v>
      </c>
      <c r="B239" t="s">
        <v>380</v>
      </c>
      <c r="C239" t="s">
        <v>18</v>
      </c>
      <c r="D239">
        <v>31.8</v>
      </c>
      <c r="E239">
        <v>31.8</v>
      </c>
      <c r="F239">
        <v>24.8</v>
      </c>
      <c r="G239">
        <v>17.8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19</v>
      </c>
      <c r="Q239">
        <v>14</v>
      </c>
      <c r="R239">
        <v>0.74</v>
      </c>
      <c r="S239">
        <v>118</v>
      </c>
      <c r="T239">
        <v>1</v>
      </c>
      <c r="U239">
        <v>8.4</v>
      </c>
      <c r="V239">
        <v>0</v>
      </c>
      <c r="W239" s="14">
        <f>M239/SUMIF(Wolf2021FFProjections!$A$2:$A$353,$A239,Wolf2021FFProjections!$M$2:$M$353)</f>
        <v>0</v>
      </c>
      <c r="X239" s="14">
        <f>$N239/SUMIF(Wolf2021FFProjections!$A$2:$A$353,$A239,Wolf2021FFProjections!$N$2:$N$353)</f>
        <v>0</v>
      </c>
      <c r="Y239" s="14">
        <f>$P239/SUMIF(Wolf2021FFProjections!$A$2:$A$353,$A239,Wolf2021FFProjections!$P$2:$P$353)</f>
        <v>3.1198686371100164E-2</v>
      </c>
      <c r="Z239" s="14">
        <f>$S239/SUMIF(Wolf2021FFProjections!$A$2:$A$353,$A239,Wolf2021FFProjections!$S$2:$S$353)</f>
        <v>2.4984120262544991E-2</v>
      </c>
    </row>
    <row r="240" spans="1:26" x14ac:dyDescent="0.3">
      <c r="A240" t="s">
        <v>69</v>
      </c>
      <c r="B240" t="s">
        <v>77</v>
      </c>
      <c r="C240" t="s">
        <v>20</v>
      </c>
      <c r="D240">
        <v>295.60000000000002</v>
      </c>
      <c r="E240">
        <v>295.60000000000002</v>
      </c>
      <c r="F240">
        <v>244.1</v>
      </c>
      <c r="G240">
        <v>192.6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10</v>
      </c>
      <c r="N240">
        <v>76</v>
      </c>
      <c r="O240">
        <v>0</v>
      </c>
      <c r="P240">
        <v>152</v>
      </c>
      <c r="Q240">
        <v>103</v>
      </c>
      <c r="R240">
        <v>0.68</v>
      </c>
      <c r="S240">
        <v>1370</v>
      </c>
      <c r="T240">
        <v>8</v>
      </c>
      <c r="U240">
        <v>13.3</v>
      </c>
      <c r="V240">
        <v>7.6</v>
      </c>
      <c r="W240" s="14">
        <f>M240/SUMIF(Wolf2021FFProjections!$A$2:$A$353,$A240,Wolf2021FFProjections!$M$2:$M$353)</f>
        <v>2.0576131687242798E-2</v>
      </c>
      <c r="X240" s="14">
        <f>$N240/SUMIF(Wolf2021FFProjections!$A$2:$A$353,$A240,Wolf2021FFProjections!$N$2:$N$353)</f>
        <v>3.3072236727589209E-2</v>
      </c>
      <c r="Y240" s="14">
        <f>$P240/SUMIF(Wolf2021FFProjections!$A$2:$A$353,$A240,Wolf2021FFProjections!$P$2:$P$353)</f>
        <v>0.24958949096880131</v>
      </c>
      <c r="Z240" s="14">
        <f>$S240/SUMIF(Wolf2021FFProjections!$A$2:$A$353,$A240,Wolf2021FFProjections!$S$2:$S$353)</f>
        <v>0.29006987084480201</v>
      </c>
    </row>
    <row r="241" spans="1:26" x14ac:dyDescent="0.3">
      <c r="A241" t="s">
        <v>69</v>
      </c>
      <c r="B241" t="s">
        <v>76</v>
      </c>
      <c r="C241" t="s">
        <v>20</v>
      </c>
      <c r="D241">
        <v>139.4</v>
      </c>
      <c r="E241">
        <v>139.4</v>
      </c>
      <c r="F241">
        <v>115.4</v>
      </c>
      <c r="G241">
        <v>91.4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83</v>
      </c>
      <c r="Q241">
        <v>48</v>
      </c>
      <c r="R241">
        <v>0.57999999999999996</v>
      </c>
      <c r="S241">
        <v>614</v>
      </c>
      <c r="T241">
        <v>5</v>
      </c>
      <c r="U241">
        <v>12.8</v>
      </c>
      <c r="V241">
        <v>0</v>
      </c>
      <c r="W241" s="14">
        <f>M241/SUMIF(Wolf2021FFProjections!$A$2:$A$353,$A241,Wolf2021FFProjections!$M$2:$M$353)</f>
        <v>0</v>
      </c>
      <c r="X241" s="14">
        <f>$N241/SUMIF(Wolf2021FFProjections!$A$2:$A$353,$A241,Wolf2021FFProjections!$N$2:$N$353)</f>
        <v>0</v>
      </c>
      <c r="Y241" s="14">
        <f>$P241/SUMIF(Wolf2021FFProjections!$A$2:$A$353,$A241,Wolf2021FFProjections!$P$2:$P$353)</f>
        <v>0.13628899835796388</v>
      </c>
      <c r="Z241" s="14">
        <f>$S241/SUMIF(Wolf2021FFProjections!$A$2:$A$353,$A241,Wolf2021FFProjections!$S$2:$S$353)</f>
        <v>0.13000211729832734</v>
      </c>
    </row>
    <row r="242" spans="1:26" x14ac:dyDescent="0.3">
      <c r="A242" t="s">
        <v>69</v>
      </c>
      <c r="B242" t="s">
        <v>381</v>
      </c>
      <c r="C242" t="s">
        <v>20</v>
      </c>
      <c r="D242">
        <v>135.80000000000001</v>
      </c>
      <c r="E242">
        <v>135.80000000000001</v>
      </c>
      <c r="F242">
        <v>112.8</v>
      </c>
      <c r="G242">
        <v>89.8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76</v>
      </c>
      <c r="Q242">
        <v>46</v>
      </c>
      <c r="R242">
        <v>0.61</v>
      </c>
      <c r="S242">
        <v>598</v>
      </c>
      <c r="T242">
        <v>5</v>
      </c>
      <c r="U242">
        <v>13</v>
      </c>
      <c r="V242">
        <v>0</v>
      </c>
      <c r="W242" s="14">
        <f>M242/SUMIF(Wolf2021FFProjections!$A$2:$A$353,$A242,Wolf2021FFProjections!$M$2:$M$353)</f>
        <v>0</v>
      </c>
      <c r="X242" s="14">
        <f>$N242/SUMIF(Wolf2021FFProjections!$A$2:$A$353,$A242,Wolf2021FFProjections!$N$2:$N$353)</f>
        <v>0</v>
      </c>
      <c r="Y242" s="14">
        <f>$P242/SUMIF(Wolf2021FFProjections!$A$2:$A$353,$A242,Wolf2021FFProjections!$P$2:$P$353)</f>
        <v>0.12479474548440066</v>
      </c>
      <c r="Z242" s="14">
        <f>$S242/SUMIF(Wolf2021FFProjections!$A$2:$A$353,$A242,Wolf2021FFProjections!$S$2:$S$353)</f>
        <v>0.12661443997459243</v>
      </c>
    </row>
    <row r="243" spans="1:26" x14ac:dyDescent="0.3">
      <c r="A243" t="s">
        <v>69</v>
      </c>
      <c r="B243" t="s">
        <v>771</v>
      </c>
      <c r="C243" t="s">
        <v>20</v>
      </c>
      <c r="D243">
        <v>92.4</v>
      </c>
      <c r="E243">
        <v>92.4</v>
      </c>
      <c r="F243">
        <v>76.900000000000006</v>
      </c>
      <c r="G243">
        <v>61.4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51</v>
      </c>
      <c r="Q243">
        <v>31</v>
      </c>
      <c r="R243">
        <v>0.61</v>
      </c>
      <c r="S243">
        <v>434</v>
      </c>
      <c r="T243">
        <v>3</v>
      </c>
      <c r="U243">
        <v>14</v>
      </c>
      <c r="V243">
        <v>7.8</v>
      </c>
      <c r="W243" s="14">
        <f>M243/SUMIF(Wolf2021FFProjections!$A$2:$A$353,$A243,Wolf2021FFProjections!$M$2:$M$353)</f>
        <v>0</v>
      </c>
      <c r="X243" s="14">
        <f>$N243/SUMIF(Wolf2021FFProjections!$A$2:$A$353,$A243,Wolf2021FFProjections!$N$2:$N$353)</f>
        <v>0</v>
      </c>
      <c r="Y243" s="14">
        <f>$P243/SUMIF(Wolf2021FFProjections!$A$2:$A$353,$A243,Wolf2021FFProjections!$P$2:$P$353)</f>
        <v>8.3743842364532015E-2</v>
      </c>
      <c r="Z243" s="14">
        <f>$S243/SUMIF(Wolf2021FFProjections!$A$2:$A$353,$A243,Wolf2021FFProjections!$S$2:$S$353)</f>
        <v>9.189074740630955E-2</v>
      </c>
    </row>
    <row r="244" spans="1:26" x14ac:dyDescent="0.3">
      <c r="A244" t="s">
        <v>164</v>
      </c>
      <c r="B244" t="s">
        <v>165</v>
      </c>
      <c r="C244" t="s">
        <v>13</v>
      </c>
      <c r="D244">
        <v>342.95</v>
      </c>
      <c r="E244">
        <v>404.95</v>
      </c>
      <c r="F244">
        <v>342.95</v>
      </c>
      <c r="G244">
        <v>342.95</v>
      </c>
      <c r="H244">
        <v>539</v>
      </c>
      <c r="I244">
        <v>363</v>
      </c>
      <c r="J244">
        <v>3933</v>
      </c>
      <c r="K244">
        <v>31</v>
      </c>
      <c r="L244">
        <v>8</v>
      </c>
      <c r="M244">
        <v>58</v>
      </c>
      <c r="N244">
        <v>203</v>
      </c>
      <c r="O244">
        <v>3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3.5</v>
      </c>
      <c r="W244" s="14">
        <f>M244/SUMIF(Wolf2021FFProjections!$A$2:$A$353,$A244,Wolf2021FFProjections!$M$2:$M$353)</f>
        <v>0.12033195020746888</v>
      </c>
      <c r="X244" s="14">
        <f>$N244/SUMIF(Wolf2021FFProjections!$A$2:$A$353,$A244,Wolf2021FFProjections!$N$2:$N$353)</f>
        <v>8.6162988115449909E-2</v>
      </c>
      <c r="Y244" s="14">
        <f>$P244/SUMIF(Wolf2021FFProjections!$A$2:$A$353,$A244,Wolf2021FFProjections!$P$2:$P$353)</f>
        <v>0</v>
      </c>
      <c r="Z244" s="14">
        <f>$S244/SUMIF(Wolf2021FFProjections!$A$2:$A$353,$A244,Wolf2021FFProjections!$S$2:$S$353)</f>
        <v>0</v>
      </c>
    </row>
    <row r="245" spans="1:26" x14ac:dyDescent="0.3">
      <c r="A245" t="s">
        <v>164</v>
      </c>
      <c r="B245" t="s">
        <v>81</v>
      </c>
      <c r="C245" t="s">
        <v>13</v>
      </c>
      <c r="D245">
        <v>-5.65</v>
      </c>
      <c r="E245">
        <v>-3.65</v>
      </c>
      <c r="F245">
        <v>-5.65</v>
      </c>
      <c r="G245">
        <v>-5.65</v>
      </c>
      <c r="H245">
        <v>11</v>
      </c>
      <c r="I245">
        <v>8</v>
      </c>
      <c r="J245">
        <v>87</v>
      </c>
      <c r="K245">
        <v>1</v>
      </c>
      <c r="L245">
        <v>7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4.5</v>
      </c>
      <c r="W245" s="14">
        <f>M245/SUMIF(Wolf2021FFProjections!$A$2:$A$353,$A245,Wolf2021FFProjections!$M$2:$M$353)</f>
        <v>0</v>
      </c>
      <c r="X245" s="14">
        <f>$N245/SUMIF(Wolf2021FFProjections!$A$2:$A$353,$A245,Wolf2021FFProjections!$N$2:$N$353)</f>
        <v>0</v>
      </c>
      <c r="Y245" s="14">
        <f>$P245/SUMIF(Wolf2021FFProjections!$A$2:$A$353,$A245,Wolf2021FFProjections!$P$2:$P$353)</f>
        <v>0</v>
      </c>
      <c r="Z245" s="14">
        <f>$S245/SUMIF(Wolf2021FFProjections!$A$2:$A$353,$A245,Wolf2021FFProjections!$S$2:$S$353)</f>
        <v>0</v>
      </c>
    </row>
    <row r="246" spans="1:26" x14ac:dyDescent="0.3">
      <c r="A246" t="s">
        <v>164</v>
      </c>
      <c r="B246" t="s">
        <v>15</v>
      </c>
      <c r="C246" t="s">
        <v>16</v>
      </c>
      <c r="D246">
        <v>231.4</v>
      </c>
      <c r="E246">
        <v>231.4</v>
      </c>
      <c r="F246">
        <v>206.4</v>
      </c>
      <c r="G246">
        <v>181.4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202</v>
      </c>
      <c r="N246">
        <v>949</v>
      </c>
      <c r="O246">
        <v>6</v>
      </c>
      <c r="P246">
        <v>66</v>
      </c>
      <c r="Q246">
        <v>50</v>
      </c>
      <c r="R246">
        <v>0.76</v>
      </c>
      <c r="S246">
        <v>385</v>
      </c>
      <c r="T246">
        <v>2</v>
      </c>
      <c r="U246">
        <v>7.7</v>
      </c>
      <c r="V246">
        <v>4.7</v>
      </c>
      <c r="W246" s="14">
        <f>M246/SUMIF(Wolf2021FFProjections!$A$2:$A$353,$A246,Wolf2021FFProjections!$M$2:$M$353)</f>
        <v>0.41908713692946059</v>
      </c>
      <c r="X246" s="14">
        <f>$N246/SUMIF(Wolf2021FFProjections!$A$2:$A$353,$A246,Wolf2021FFProjections!$N$2:$N$353)</f>
        <v>0.40280135823429541</v>
      </c>
      <c r="Y246" s="14">
        <f>$P246/SUMIF(Wolf2021FFProjections!$A$2:$A$353,$A246,Wolf2021FFProjections!$P$2:$P$353)</f>
        <v>0.12429378531073447</v>
      </c>
      <c r="Z246" s="14">
        <f>$S246/SUMIF(Wolf2021FFProjections!$A$2:$A$353,$A246,Wolf2021FFProjections!$S$2:$S$353)</f>
        <v>9.7715736040609139E-2</v>
      </c>
    </row>
    <row r="247" spans="1:26" x14ac:dyDescent="0.3">
      <c r="A247" t="s">
        <v>164</v>
      </c>
      <c r="B247" t="s">
        <v>218</v>
      </c>
      <c r="C247" t="s">
        <v>16</v>
      </c>
      <c r="D247">
        <v>116.9</v>
      </c>
      <c r="E247">
        <v>116.9</v>
      </c>
      <c r="F247">
        <v>111.4</v>
      </c>
      <c r="G247">
        <v>105.9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140</v>
      </c>
      <c r="N247">
        <v>742</v>
      </c>
      <c r="O247">
        <v>4</v>
      </c>
      <c r="P247">
        <v>16</v>
      </c>
      <c r="Q247">
        <v>11</v>
      </c>
      <c r="R247">
        <v>0.69</v>
      </c>
      <c r="S247">
        <v>77</v>
      </c>
      <c r="T247">
        <v>0</v>
      </c>
      <c r="U247">
        <v>7</v>
      </c>
      <c r="V247">
        <v>5.3</v>
      </c>
      <c r="W247" s="14">
        <f>M247/SUMIF(Wolf2021FFProjections!$A$2:$A$353,$A247,Wolf2021FFProjections!$M$2:$M$353)</f>
        <v>0.29045643153526973</v>
      </c>
      <c r="X247" s="14">
        <f>$N247/SUMIF(Wolf2021FFProjections!$A$2:$A$353,$A247,Wolf2021FFProjections!$N$2:$N$353)</f>
        <v>0.31494057724957553</v>
      </c>
      <c r="Y247" s="14">
        <f>$P247/SUMIF(Wolf2021FFProjections!$A$2:$A$353,$A247,Wolf2021FFProjections!$P$2:$P$353)</f>
        <v>3.0131826741996232E-2</v>
      </c>
      <c r="Z247" s="14">
        <f>$S247/SUMIF(Wolf2021FFProjections!$A$2:$A$353,$A247,Wolf2021FFProjections!$S$2:$S$353)</f>
        <v>1.9543147208121829E-2</v>
      </c>
    </row>
    <row r="248" spans="1:26" x14ac:dyDescent="0.3">
      <c r="A248" t="s">
        <v>164</v>
      </c>
      <c r="B248" t="s">
        <v>772</v>
      </c>
      <c r="C248" t="s">
        <v>16</v>
      </c>
      <c r="D248">
        <v>66.7</v>
      </c>
      <c r="E248">
        <v>66.7</v>
      </c>
      <c r="F248">
        <v>59.2</v>
      </c>
      <c r="G248">
        <v>51.7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58</v>
      </c>
      <c r="N248">
        <v>307</v>
      </c>
      <c r="O248">
        <v>2</v>
      </c>
      <c r="P248">
        <v>22</v>
      </c>
      <c r="Q248">
        <v>15</v>
      </c>
      <c r="R248">
        <v>0.68</v>
      </c>
      <c r="S248">
        <v>90</v>
      </c>
      <c r="T248">
        <v>0</v>
      </c>
      <c r="U248">
        <v>6</v>
      </c>
      <c r="V248">
        <v>5.3</v>
      </c>
      <c r="W248" s="14">
        <f>M248/SUMIF(Wolf2021FFProjections!$A$2:$A$353,$A248,Wolf2021FFProjections!$M$2:$M$353)</f>
        <v>0.12033195020746888</v>
      </c>
      <c r="X248" s="14">
        <f>$N248/SUMIF(Wolf2021FFProjections!$A$2:$A$353,$A248,Wolf2021FFProjections!$N$2:$N$353)</f>
        <v>0.1303056027164686</v>
      </c>
      <c r="Y248" s="14">
        <f>$P248/SUMIF(Wolf2021FFProjections!$A$2:$A$353,$A248,Wolf2021FFProjections!$P$2:$P$353)</f>
        <v>4.1431261770244823E-2</v>
      </c>
      <c r="Z248" s="14">
        <f>$S248/SUMIF(Wolf2021FFProjections!$A$2:$A$353,$A248,Wolf2021FFProjections!$S$2:$S$353)</f>
        <v>2.2842639593908629E-2</v>
      </c>
    </row>
    <row r="249" spans="1:26" x14ac:dyDescent="0.3">
      <c r="A249" t="s">
        <v>164</v>
      </c>
      <c r="B249" t="s">
        <v>167</v>
      </c>
      <c r="C249" t="s">
        <v>18</v>
      </c>
      <c r="D249">
        <v>145.6</v>
      </c>
      <c r="E249">
        <v>145.6</v>
      </c>
      <c r="F249">
        <v>118.6</v>
      </c>
      <c r="G249">
        <v>91.6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5</v>
      </c>
      <c r="N249">
        <v>22</v>
      </c>
      <c r="O249">
        <v>0</v>
      </c>
      <c r="P249">
        <v>82</v>
      </c>
      <c r="Q249">
        <v>54</v>
      </c>
      <c r="R249">
        <v>0.66</v>
      </c>
      <c r="S249">
        <v>594</v>
      </c>
      <c r="T249">
        <v>5</v>
      </c>
      <c r="U249">
        <v>11</v>
      </c>
      <c r="V249">
        <v>4.5</v>
      </c>
      <c r="W249" s="14">
        <f>M249/SUMIF(Wolf2021FFProjections!$A$2:$A$353,$A249,Wolf2021FFProjections!$M$2:$M$353)</f>
        <v>1.0373443983402489E-2</v>
      </c>
      <c r="X249" s="14">
        <f>$N249/SUMIF(Wolf2021FFProjections!$A$2:$A$353,$A249,Wolf2021FFProjections!$N$2:$N$353)</f>
        <v>9.3378607809847195E-3</v>
      </c>
      <c r="Y249" s="14">
        <f>$P249/SUMIF(Wolf2021FFProjections!$A$2:$A$353,$A249,Wolf2021FFProjections!$P$2:$P$353)</f>
        <v>0.1544256120527307</v>
      </c>
      <c r="Z249" s="14">
        <f>$S249/SUMIF(Wolf2021FFProjections!$A$2:$A$353,$A249,Wolf2021FFProjections!$S$2:$S$353)</f>
        <v>0.15076142131979695</v>
      </c>
    </row>
    <row r="250" spans="1:26" x14ac:dyDescent="0.3">
      <c r="A250" t="s">
        <v>164</v>
      </c>
      <c r="B250" t="s">
        <v>168</v>
      </c>
      <c r="C250" t="s">
        <v>18</v>
      </c>
      <c r="D250">
        <v>22.8</v>
      </c>
      <c r="E250">
        <v>22.8</v>
      </c>
      <c r="F250">
        <v>18.8</v>
      </c>
      <c r="G250">
        <v>14.8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11</v>
      </c>
      <c r="Q250">
        <v>8</v>
      </c>
      <c r="R250">
        <v>0.75</v>
      </c>
      <c r="S250">
        <v>88</v>
      </c>
      <c r="T250">
        <v>1</v>
      </c>
      <c r="U250">
        <v>11</v>
      </c>
      <c r="V250">
        <v>0</v>
      </c>
      <c r="W250" s="14">
        <f>M250/SUMIF(Wolf2021FFProjections!$A$2:$A$353,$A250,Wolf2021FFProjections!$M$2:$M$353)</f>
        <v>0</v>
      </c>
      <c r="X250" s="14">
        <f>$N250/SUMIF(Wolf2021FFProjections!$A$2:$A$353,$A250,Wolf2021FFProjections!$N$2:$N$353)</f>
        <v>0</v>
      </c>
      <c r="Y250" s="14">
        <f>$P250/SUMIF(Wolf2021FFProjections!$A$2:$A$353,$A250,Wolf2021FFProjections!$P$2:$P$353)</f>
        <v>2.0715630885122412E-2</v>
      </c>
      <c r="Z250" s="14">
        <f>$S250/SUMIF(Wolf2021FFProjections!$A$2:$A$353,$A250,Wolf2021FFProjections!$S$2:$S$353)</f>
        <v>2.2335025380710659E-2</v>
      </c>
    </row>
    <row r="251" spans="1:26" x14ac:dyDescent="0.3">
      <c r="A251" t="s">
        <v>164</v>
      </c>
      <c r="B251" t="s">
        <v>136</v>
      </c>
      <c r="C251" t="s">
        <v>20</v>
      </c>
      <c r="D251">
        <v>272.60000000000002</v>
      </c>
      <c r="E251">
        <v>272.60000000000002</v>
      </c>
      <c r="F251">
        <v>229.6</v>
      </c>
      <c r="G251">
        <v>186.6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14</v>
      </c>
      <c r="N251">
        <v>105</v>
      </c>
      <c r="O251">
        <v>0</v>
      </c>
      <c r="P251">
        <v>132</v>
      </c>
      <c r="Q251">
        <v>86</v>
      </c>
      <c r="R251">
        <v>0.65</v>
      </c>
      <c r="S251">
        <v>1161</v>
      </c>
      <c r="T251">
        <v>10</v>
      </c>
      <c r="U251">
        <v>13.5</v>
      </c>
      <c r="V251">
        <v>7.5</v>
      </c>
      <c r="W251" s="14">
        <f>M251/SUMIF(Wolf2021FFProjections!$A$2:$A$353,$A251,Wolf2021FFProjections!$M$2:$M$353)</f>
        <v>2.9045643153526972E-2</v>
      </c>
      <c r="X251" s="14">
        <f>$N251/SUMIF(Wolf2021FFProjections!$A$2:$A$353,$A251,Wolf2021FFProjections!$N$2:$N$353)</f>
        <v>4.456706281833616E-2</v>
      </c>
      <c r="Y251" s="14">
        <f>$P251/SUMIF(Wolf2021FFProjections!$A$2:$A$353,$A251,Wolf2021FFProjections!$P$2:$P$353)</f>
        <v>0.24858757062146894</v>
      </c>
      <c r="Z251" s="14">
        <f>$S251/SUMIF(Wolf2021FFProjections!$A$2:$A$353,$A251,Wolf2021FFProjections!$S$2:$S$353)</f>
        <v>0.29467005076142133</v>
      </c>
    </row>
    <row r="252" spans="1:26" x14ac:dyDescent="0.3">
      <c r="A252" t="s">
        <v>164</v>
      </c>
      <c r="B252" t="s">
        <v>169</v>
      </c>
      <c r="C252" t="s">
        <v>20</v>
      </c>
      <c r="D252">
        <v>245.5</v>
      </c>
      <c r="E252">
        <v>245.5</v>
      </c>
      <c r="F252">
        <v>201</v>
      </c>
      <c r="G252">
        <v>156.5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5</v>
      </c>
      <c r="N252">
        <v>28</v>
      </c>
      <c r="O252">
        <v>0</v>
      </c>
      <c r="P252">
        <v>126</v>
      </c>
      <c r="Q252">
        <v>89</v>
      </c>
      <c r="R252">
        <v>0.71</v>
      </c>
      <c r="S252">
        <v>997</v>
      </c>
      <c r="T252">
        <v>9</v>
      </c>
      <c r="U252">
        <v>11.2</v>
      </c>
      <c r="V252">
        <v>5.5</v>
      </c>
      <c r="W252" s="14">
        <f>M252/SUMIF(Wolf2021FFProjections!$A$2:$A$353,$A252,Wolf2021FFProjections!$M$2:$M$353)</f>
        <v>1.0373443983402489E-2</v>
      </c>
      <c r="X252" s="14">
        <f>$N252/SUMIF(Wolf2021FFProjections!$A$2:$A$353,$A252,Wolf2021FFProjections!$N$2:$N$353)</f>
        <v>1.1884550084889643E-2</v>
      </c>
      <c r="Y252" s="14">
        <f>$P252/SUMIF(Wolf2021FFProjections!$A$2:$A$353,$A252,Wolf2021FFProjections!$P$2:$P$353)</f>
        <v>0.23728813559322035</v>
      </c>
      <c r="Z252" s="14">
        <f>$S252/SUMIF(Wolf2021FFProjections!$A$2:$A$353,$A252,Wolf2021FFProjections!$S$2:$S$353)</f>
        <v>0.2530456852791878</v>
      </c>
    </row>
    <row r="253" spans="1:26" x14ac:dyDescent="0.3">
      <c r="A253" t="s">
        <v>164</v>
      </c>
      <c r="B253" t="s">
        <v>78</v>
      </c>
      <c r="C253" t="s">
        <v>20</v>
      </c>
      <c r="D253">
        <v>101.8</v>
      </c>
      <c r="E253">
        <v>101.8</v>
      </c>
      <c r="F253">
        <v>82.3</v>
      </c>
      <c r="G253">
        <v>62.8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60</v>
      </c>
      <c r="Q253">
        <v>39</v>
      </c>
      <c r="R253">
        <v>0.65</v>
      </c>
      <c r="S253">
        <v>448</v>
      </c>
      <c r="T253">
        <v>3</v>
      </c>
      <c r="U253">
        <v>11.5</v>
      </c>
      <c r="V253">
        <v>11</v>
      </c>
      <c r="W253" s="14">
        <f>M253/SUMIF(Wolf2021FFProjections!$A$2:$A$353,$A253,Wolf2021FFProjections!$M$2:$M$353)</f>
        <v>0</v>
      </c>
      <c r="X253" s="14">
        <f>$N253/SUMIF(Wolf2021FFProjections!$A$2:$A$353,$A253,Wolf2021FFProjections!$N$2:$N$353)</f>
        <v>0</v>
      </c>
      <c r="Y253" s="14">
        <f>$P253/SUMIF(Wolf2021FFProjections!$A$2:$A$353,$A253,Wolf2021FFProjections!$P$2:$P$353)</f>
        <v>0.11299435028248588</v>
      </c>
      <c r="Z253" s="14">
        <f>$S253/SUMIF(Wolf2021FFProjections!$A$2:$A$353,$A253,Wolf2021FFProjections!$S$2:$S$353)</f>
        <v>0.11370558375634518</v>
      </c>
    </row>
    <row r="254" spans="1:26" x14ac:dyDescent="0.3">
      <c r="A254" t="s">
        <v>164</v>
      </c>
      <c r="B254" t="s">
        <v>415</v>
      </c>
      <c r="C254" t="s">
        <v>20</v>
      </c>
      <c r="D254">
        <v>32</v>
      </c>
      <c r="E254">
        <v>32</v>
      </c>
      <c r="F254">
        <v>27</v>
      </c>
      <c r="G254">
        <v>22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16</v>
      </c>
      <c r="Q254">
        <v>10</v>
      </c>
      <c r="R254">
        <v>0.62</v>
      </c>
      <c r="S254">
        <v>100</v>
      </c>
      <c r="T254">
        <v>2</v>
      </c>
      <c r="U254">
        <v>10</v>
      </c>
      <c r="V254">
        <v>8</v>
      </c>
      <c r="W254" s="14">
        <f>M254/SUMIF(Wolf2021FFProjections!$A$2:$A$353,$A254,Wolf2021FFProjections!$M$2:$M$353)</f>
        <v>0</v>
      </c>
      <c r="X254" s="14">
        <f>$N254/SUMIF(Wolf2021FFProjections!$A$2:$A$353,$A254,Wolf2021FFProjections!$N$2:$N$353)</f>
        <v>0</v>
      </c>
      <c r="Y254" s="14">
        <f>$P254/SUMIF(Wolf2021FFProjections!$A$2:$A$353,$A254,Wolf2021FFProjections!$P$2:$P$353)</f>
        <v>3.0131826741996232E-2</v>
      </c>
      <c r="Z254" s="14">
        <f>$S254/SUMIF(Wolf2021FFProjections!$A$2:$A$353,$A254,Wolf2021FFProjections!$S$2:$S$353)</f>
        <v>2.5380710659898477E-2</v>
      </c>
    </row>
    <row r="255" spans="1:26" x14ac:dyDescent="0.3">
      <c r="A255" t="s">
        <v>59</v>
      </c>
      <c r="B255" t="s">
        <v>166</v>
      </c>
      <c r="C255" t="s">
        <v>13</v>
      </c>
      <c r="D255">
        <v>176.25</v>
      </c>
      <c r="E255">
        <v>210.25</v>
      </c>
      <c r="F255">
        <v>176.25</v>
      </c>
      <c r="G255">
        <v>176.25</v>
      </c>
      <c r="H255">
        <v>328</v>
      </c>
      <c r="I255">
        <v>204</v>
      </c>
      <c r="J255">
        <v>2149</v>
      </c>
      <c r="K255">
        <v>17</v>
      </c>
      <c r="L255">
        <v>17</v>
      </c>
      <c r="M255">
        <v>57</v>
      </c>
      <c r="N255">
        <v>228</v>
      </c>
      <c r="O255">
        <v>2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4</v>
      </c>
      <c r="W255" s="14">
        <f>M255/SUMIF(Wolf2021FFProjections!$A$2:$A$353,$A255,Wolf2021FFProjections!$M$2:$M$353)</f>
        <v>0.1111111111111111</v>
      </c>
      <c r="X255" s="14">
        <f>$N255/SUMIF(Wolf2021FFProjections!$A$2:$A$353,$A255,Wolf2021FFProjections!$N$2:$N$353)</f>
        <v>9.1935483870967741E-2</v>
      </c>
      <c r="Y255" s="14">
        <f>$P255/SUMIF(Wolf2021FFProjections!$A$2:$A$353,$A255,Wolf2021FFProjections!$P$2:$P$353)</f>
        <v>0</v>
      </c>
      <c r="Z255" s="14">
        <f>$S255/SUMIF(Wolf2021FFProjections!$A$2:$A$353,$A255,Wolf2021FFProjections!$S$2:$S$353)</f>
        <v>0</v>
      </c>
    </row>
    <row r="256" spans="1:26" x14ac:dyDescent="0.3">
      <c r="A256" t="s">
        <v>59</v>
      </c>
      <c r="B256" t="s">
        <v>96</v>
      </c>
      <c r="C256" t="s">
        <v>13</v>
      </c>
      <c r="D256">
        <v>97.65</v>
      </c>
      <c r="E256">
        <v>115.65</v>
      </c>
      <c r="F256">
        <v>97.65</v>
      </c>
      <c r="G256">
        <v>97.65</v>
      </c>
      <c r="H256">
        <v>177</v>
      </c>
      <c r="I256">
        <v>117</v>
      </c>
      <c r="J256">
        <v>1233</v>
      </c>
      <c r="K256">
        <v>9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 s="14">
        <f>M256/SUMIF(Wolf2021FFProjections!$A$2:$A$353,$A256,Wolf2021FFProjections!$M$2:$M$353)</f>
        <v>0</v>
      </c>
      <c r="X256" s="14">
        <f>$N256/SUMIF(Wolf2021FFProjections!$A$2:$A$353,$A256,Wolf2021FFProjections!$N$2:$N$353)</f>
        <v>0</v>
      </c>
      <c r="Y256" s="14">
        <f>$P256/SUMIF(Wolf2021FFProjections!$A$2:$A$353,$A256,Wolf2021FFProjections!$P$2:$P$353)</f>
        <v>0</v>
      </c>
      <c r="Z256" s="14">
        <f>$S256/SUMIF(Wolf2021FFProjections!$A$2:$A$353,$A256,Wolf2021FFProjections!$S$2:$S$353)</f>
        <v>0</v>
      </c>
    </row>
    <row r="257" spans="1:26" x14ac:dyDescent="0.3">
      <c r="A257" t="s">
        <v>59</v>
      </c>
      <c r="B257" t="s">
        <v>61</v>
      </c>
      <c r="C257" t="s">
        <v>16</v>
      </c>
      <c r="D257">
        <v>201.3</v>
      </c>
      <c r="E257">
        <v>201.3</v>
      </c>
      <c r="F257">
        <v>191.3</v>
      </c>
      <c r="G257">
        <v>181.3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233</v>
      </c>
      <c r="N257">
        <v>1165</v>
      </c>
      <c r="O257">
        <v>7</v>
      </c>
      <c r="P257">
        <v>25</v>
      </c>
      <c r="Q257">
        <v>20</v>
      </c>
      <c r="R257">
        <v>0.8</v>
      </c>
      <c r="S257">
        <v>168</v>
      </c>
      <c r="T257">
        <v>1</v>
      </c>
      <c r="U257">
        <v>8.4</v>
      </c>
      <c r="V257">
        <v>5</v>
      </c>
      <c r="W257" s="14">
        <f>M257/SUMIF(Wolf2021FFProjections!$A$2:$A$353,$A257,Wolf2021FFProjections!$M$2:$M$353)</f>
        <v>0.45419103313840153</v>
      </c>
      <c r="X257" s="14">
        <f>$N257/SUMIF(Wolf2021FFProjections!$A$2:$A$353,$A257,Wolf2021FFProjections!$N$2:$N$353)</f>
        <v>0.46975806451612906</v>
      </c>
      <c r="Y257" s="14">
        <f>$P257/SUMIF(Wolf2021FFProjections!$A$2:$A$353,$A257,Wolf2021FFProjections!$P$2:$P$353)</f>
        <v>5.1020408163265307E-2</v>
      </c>
      <c r="Z257" s="14">
        <f>$S257/SUMIF(Wolf2021FFProjections!$A$2:$A$353,$A257,Wolf2021FFProjections!$S$2:$S$353)</f>
        <v>5.0893668585277191E-2</v>
      </c>
    </row>
    <row r="258" spans="1:26" x14ac:dyDescent="0.3">
      <c r="A258" t="s">
        <v>59</v>
      </c>
      <c r="B258" t="s">
        <v>62</v>
      </c>
      <c r="C258" t="s">
        <v>16</v>
      </c>
      <c r="D258">
        <v>210.1</v>
      </c>
      <c r="E258">
        <v>210.1</v>
      </c>
      <c r="F258">
        <v>188.6</v>
      </c>
      <c r="G258">
        <v>167.1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192</v>
      </c>
      <c r="N258">
        <v>941</v>
      </c>
      <c r="O258">
        <v>5</v>
      </c>
      <c r="P258">
        <v>56</v>
      </c>
      <c r="Q258">
        <v>43</v>
      </c>
      <c r="R258">
        <v>0.77</v>
      </c>
      <c r="S258">
        <v>310</v>
      </c>
      <c r="T258">
        <v>2</v>
      </c>
      <c r="U258">
        <v>7.2</v>
      </c>
      <c r="V258">
        <v>4.9000000000000004</v>
      </c>
      <c r="W258" s="14">
        <f>M258/SUMIF(Wolf2021FFProjections!$A$2:$A$353,$A258,Wolf2021FFProjections!$M$2:$M$353)</f>
        <v>0.3742690058479532</v>
      </c>
      <c r="X258" s="14">
        <f>$N258/SUMIF(Wolf2021FFProjections!$A$2:$A$353,$A258,Wolf2021FFProjections!$N$2:$N$353)</f>
        <v>0.37943548387096776</v>
      </c>
      <c r="Y258" s="14">
        <f>$P258/SUMIF(Wolf2021FFProjections!$A$2:$A$353,$A258,Wolf2021FFProjections!$P$2:$P$353)</f>
        <v>0.11428571428571428</v>
      </c>
      <c r="Z258" s="14">
        <f>$S258/SUMIF(Wolf2021FFProjections!$A$2:$A$353,$A258,Wolf2021FFProjections!$S$2:$S$353)</f>
        <v>9.3910936079975763E-2</v>
      </c>
    </row>
    <row r="259" spans="1:26" x14ac:dyDescent="0.3">
      <c r="A259" t="s">
        <v>59</v>
      </c>
      <c r="B259" t="s">
        <v>63</v>
      </c>
      <c r="C259" t="s">
        <v>16</v>
      </c>
      <c r="D259">
        <v>39.6</v>
      </c>
      <c r="E259">
        <v>39.6</v>
      </c>
      <c r="F259">
        <v>34.1</v>
      </c>
      <c r="G259">
        <v>28.6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31</v>
      </c>
      <c r="N259">
        <v>146</v>
      </c>
      <c r="O259">
        <v>1</v>
      </c>
      <c r="P259">
        <v>15</v>
      </c>
      <c r="Q259">
        <v>11</v>
      </c>
      <c r="R259">
        <v>0.73</v>
      </c>
      <c r="S259">
        <v>80</v>
      </c>
      <c r="T259">
        <v>0</v>
      </c>
      <c r="U259">
        <v>7.3</v>
      </c>
      <c r="V259">
        <v>4.7</v>
      </c>
      <c r="W259" s="14">
        <f>M259/SUMIF(Wolf2021FFProjections!$A$2:$A$353,$A259,Wolf2021FFProjections!$M$2:$M$353)</f>
        <v>6.042884990253411E-2</v>
      </c>
      <c r="X259" s="14">
        <f>$N259/SUMIF(Wolf2021FFProjections!$A$2:$A$353,$A259,Wolf2021FFProjections!$N$2:$N$353)</f>
        <v>5.8870967741935482E-2</v>
      </c>
      <c r="Y259" s="14">
        <f>$P259/SUMIF(Wolf2021FFProjections!$A$2:$A$353,$A259,Wolf2021FFProjections!$P$2:$P$353)</f>
        <v>3.0612244897959183E-2</v>
      </c>
      <c r="Z259" s="14">
        <f>$S259/SUMIF(Wolf2021FFProjections!$A$2:$A$353,$A259,Wolf2021FFProjections!$S$2:$S$353)</f>
        <v>2.4235080278703424E-2</v>
      </c>
    </row>
    <row r="260" spans="1:26" x14ac:dyDescent="0.3">
      <c r="A260" t="s">
        <v>59</v>
      </c>
      <c r="B260" t="s">
        <v>376</v>
      </c>
      <c r="C260" t="s">
        <v>18</v>
      </c>
      <c r="D260">
        <v>158.30000000000001</v>
      </c>
      <c r="E260">
        <v>158.30000000000001</v>
      </c>
      <c r="F260">
        <v>129.80000000000001</v>
      </c>
      <c r="G260">
        <v>101.3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91</v>
      </c>
      <c r="Q260">
        <v>57</v>
      </c>
      <c r="R260">
        <v>0.63</v>
      </c>
      <c r="S260">
        <v>593</v>
      </c>
      <c r="T260">
        <v>7</v>
      </c>
      <c r="U260">
        <v>10.4</v>
      </c>
      <c r="V260">
        <v>0</v>
      </c>
      <c r="W260" s="14">
        <f>M260/SUMIF(Wolf2021FFProjections!$A$2:$A$353,$A260,Wolf2021FFProjections!$M$2:$M$353)</f>
        <v>0</v>
      </c>
      <c r="X260" s="14">
        <f>$N260/SUMIF(Wolf2021FFProjections!$A$2:$A$353,$A260,Wolf2021FFProjections!$N$2:$N$353)</f>
        <v>0</v>
      </c>
      <c r="Y260" s="14">
        <f>$P260/SUMIF(Wolf2021FFProjections!$A$2:$A$353,$A260,Wolf2021FFProjections!$P$2:$P$353)</f>
        <v>0.18571428571428572</v>
      </c>
      <c r="Z260" s="14">
        <f>$S260/SUMIF(Wolf2021FFProjections!$A$2:$A$353,$A260,Wolf2021FFProjections!$S$2:$S$353)</f>
        <v>0.17964253256588913</v>
      </c>
    </row>
    <row r="261" spans="1:26" x14ac:dyDescent="0.3">
      <c r="A261" t="s">
        <v>59</v>
      </c>
      <c r="B261" t="s">
        <v>65</v>
      </c>
      <c r="C261" t="s">
        <v>18</v>
      </c>
      <c r="D261">
        <v>50.2</v>
      </c>
      <c r="E261">
        <v>50.2</v>
      </c>
      <c r="F261">
        <v>40.700000000000003</v>
      </c>
      <c r="G261">
        <v>31.2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30</v>
      </c>
      <c r="Q261">
        <v>19</v>
      </c>
      <c r="R261">
        <v>0.63</v>
      </c>
      <c r="S261">
        <v>192</v>
      </c>
      <c r="T261">
        <v>2</v>
      </c>
      <c r="U261">
        <v>10.1</v>
      </c>
      <c r="V261">
        <v>0</v>
      </c>
      <c r="W261" s="14">
        <f>M261/SUMIF(Wolf2021FFProjections!$A$2:$A$353,$A261,Wolf2021FFProjections!$M$2:$M$353)</f>
        <v>0</v>
      </c>
      <c r="X261" s="14">
        <f>$N261/SUMIF(Wolf2021FFProjections!$A$2:$A$353,$A261,Wolf2021FFProjections!$N$2:$N$353)</f>
        <v>0</v>
      </c>
      <c r="Y261" s="14">
        <f>$P261/SUMIF(Wolf2021FFProjections!$A$2:$A$353,$A261,Wolf2021FFProjections!$P$2:$P$353)</f>
        <v>6.1224489795918366E-2</v>
      </c>
      <c r="Z261" s="14">
        <f>$S261/SUMIF(Wolf2021FFProjections!$A$2:$A$353,$A261,Wolf2021FFProjections!$S$2:$S$353)</f>
        <v>5.8164192668888219E-2</v>
      </c>
    </row>
    <row r="262" spans="1:26" x14ac:dyDescent="0.3">
      <c r="A262" t="s">
        <v>59</v>
      </c>
      <c r="B262" t="s">
        <v>75</v>
      </c>
      <c r="C262" t="s">
        <v>20</v>
      </c>
      <c r="D262">
        <v>196.6</v>
      </c>
      <c r="E262">
        <v>196.6</v>
      </c>
      <c r="F262">
        <v>160.1</v>
      </c>
      <c r="G262">
        <v>123.6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121</v>
      </c>
      <c r="Q262">
        <v>73</v>
      </c>
      <c r="R262">
        <v>0.6</v>
      </c>
      <c r="S262">
        <v>876</v>
      </c>
      <c r="T262">
        <v>6</v>
      </c>
      <c r="U262">
        <v>12</v>
      </c>
      <c r="V262">
        <v>0</v>
      </c>
      <c r="W262" s="14">
        <f>M262/SUMIF(Wolf2021FFProjections!$A$2:$A$353,$A262,Wolf2021FFProjections!$M$2:$M$353)</f>
        <v>0</v>
      </c>
      <c r="X262" s="14">
        <f>$N262/SUMIF(Wolf2021FFProjections!$A$2:$A$353,$A262,Wolf2021FFProjections!$N$2:$N$353)</f>
        <v>0</v>
      </c>
      <c r="Y262" s="14">
        <f>$P262/SUMIF(Wolf2021FFProjections!$A$2:$A$353,$A262,Wolf2021FFProjections!$P$2:$P$353)</f>
        <v>0.24693877551020407</v>
      </c>
      <c r="Z262" s="14">
        <f>$S262/SUMIF(Wolf2021FFProjections!$A$2:$A$353,$A262,Wolf2021FFProjections!$S$2:$S$353)</f>
        <v>0.26537412905180247</v>
      </c>
    </row>
    <row r="263" spans="1:26" x14ac:dyDescent="0.3">
      <c r="A263" t="s">
        <v>59</v>
      </c>
      <c r="B263" t="s">
        <v>68</v>
      </c>
      <c r="C263" t="s">
        <v>20</v>
      </c>
      <c r="D263">
        <v>91.5</v>
      </c>
      <c r="E263">
        <v>91.5</v>
      </c>
      <c r="F263">
        <v>76.5</v>
      </c>
      <c r="G263">
        <v>61.5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56</v>
      </c>
      <c r="Q263">
        <v>30</v>
      </c>
      <c r="R263">
        <v>0.54</v>
      </c>
      <c r="S263">
        <v>435</v>
      </c>
      <c r="T263">
        <v>3</v>
      </c>
      <c r="U263">
        <v>14.5</v>
      </c>
      <c r="V263">
        <v>0</v>
      </c>
      <c r="W263" s="14">
        <f>M263/SUMIF(Wolf2021FFProjections!$A$2:$A$353,$A263,Wolf2021FFProjections!$M$2:$M$353)</f>
        <v>0</v>
      </c>
      <c r="X263" s="14">
        <f>$N263/SUMIF(Wolf2021FFProjections!$A$2:$A$353,$A263,Wolf2021FFProjections!$N$2:$N$353)</f>
        <v>0</v>
      </c>
      <c r="Y263" s="14">
        <f>$P263/SUMIF(Wolf2021FFProjections!$A$2:$A$353,$A263,Wolf2021FFProjections!$P$2:$P$353)</f>
        <v>0.11428571428571428</v>
      </c>
      <c r="Z263" s="14">
        <f>$S263/SUMIF(Wolf2021FFProjections!$A$2:$A$353,$A263,Wolf2021FFProjections!$S$2:$S$353)</f>
        <v>0.13177824901544985</v>
      </c>
    </row>
    <row r="264" spans="1:26" x14ac:dyDescent="0.3">
      <c r="A264" t="s">
        <v>59</v>
      </c>
      <c r="B264" t="s">
        <v>377</v>
      </c>
      <c r="C264" t="s">
        <v>20</v>
      </c>
      <c r="D264">
        <v>104.1</v>
      </c>
      <c r="E264">
        <v>104.1</v>
      </c>
      <c r="F264">
        <v>83.1</v>
      </c>
      <c r="G264">
        <v>62.1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66</v>
      </c>
      <c r="Q264">
        <v>42</v>
      </c>
      <c r="R264">
        <v>0.64</v>
      </c>
      <c r="S264">
        <v>441</v>
      </c>
      <c r="T264">
        <v>3</v>
      </c>
      <c r="U264">
        <v>10.5</v>
      </c>
      <c r="V264">
        <v>0</v>
      </c>
      <c r="W264" s="14">
        <f>M264/SUMIF(Wolf2021FFProjections!$A$2:$A$353,$A264,Wolf2021FFProjections!$M$2:$M$353)</f>
        <v>0</v>
      </c>
      <c r="X264" s="14">
        <f>$N264/SUMIF(Wolf2021FFProjections!$A$2:$A$353,$A264,Wolf2021FFProjections!$N$2:$N$353)</f>
        <v>0</v>
      </c>
      <c r="Y264" s="14">
        <f>$P264/SUMIF(Wolf2021FFProjections!$A$2:$A$353,$A264,Wolf2021FFProjections!$P$2:$P$353)</f>
        <v>0.13469387755102041</v>
      </c>
      <c r="Z264" s="14">
        <f>$S264/SUMIF(Wolf2021FFProjections!$A$2:$A$353,$A264,Wolf2021FFProjections!$S$2:$S$353)</f>
        <v>0.13359588003635262</v>
      </c>
    </row>
    <row r="265" spans="1:26" x14ac:dyDescent="0.3">
      <c r="A265" t="s">
        <v>59</v>
      </c>
      <c r="B265" t="s">
        <v>378</v>
      </c>
      <c r="C265" t="s">
        <v>20</v>
      </c>
      <c r="D265">
        <v>48.6</v>
      </c>
      <c r="E265">
        <v>48.6</v>
      </c>
      <c r="F265">
        <v>40.6</v>
      </c>
      <c r="G265">
        <v>32.6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30</v>
      </c>
      <c r="Q265">
        <v>16</v>
      </c>
      <c r="R265">
        <v>0.53</v>
      </c>
      <c r="S265">
        <v>206</v>
      </c>
      <c r="T265">
        <v>2</v>
      </c>
      <c r="U265">
        <v>12.9</v>
      </c>
      <c r="V265">
        <v>4</v>
      </c>
      <c r="W265" s="14">
        <f>M265/SUMIF(Wolf2021FFProjections!$A$2:$A$353,$A265,Wolf2021FFProjections!$M$2:$M$353)</f>
        <v>0</v>
      </c>
      <c r="X265" s="14">
        <f>$N265/SUMIF(Wolf2021FFProjections!$A$2:$A$353,$A265,Wolf2021FFProjections!$N$2:$N$353)</f>
        <v>0</v>
      </c>
      <c r="Y265" s="14">
        <f>$P265/SUMIF(Wolf2021FFProjections!$A$2:$A$353,$A265,Wolf2021FFProjections!$P$2:$P$353)</f>
        <v>6.1224489795918366E-2</v>
      </c>
      <c r="Z265" s="14">
        <f>$S265/SUMIF(Wolf2021FFProjections!$A$2:$A$353,$A265,Wolf2021FFProjections!$S$2:$S$353)</f>
        <v>6.2405331717661314E-2</v>
      </c>
    </row>
    <row r="266" spans="1:26" x14ac:dyDescent="0.3">
      <c r="A266" t="s">
        <v>251</v>
      </c>
      <c r="B266" t="s">
        <v>252</v>
      </c>
      <c r="C266" t="s">
        <v>13</v>
      </c>
      <c r="D266">
        <v>299.10000000000002</v>
      </c>
      <c r="E266">
        <v>355.1</v>
      </c>
      <c r="F266">
        <v>299.10000000000002</v>
      </c>
      <c r="G266">
        <v>299.10000000000002</v>
      </c>
      <c r="H266">
        <v>545</v>
      </c>
      <c r="I266">
        <v>375</v>
      </c>
      <c r="J266">
        <v>4146</v>
      </c>
      <c r="K266">
        <v>28</v>
      </c>
      <c r="L266">
        <v>14</v>
      </c>
      <c r="M266">
        <v>39</v>
      </c>
      <c r="N266">
        <v>78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2</v>
      </c>
      <c r="W266" s="14">
        <f>M266/SUMIF(Wolf2021FFProjections!$A$2:$A$353,$A266,Wolf2021FFProjections!$M$2:$M$353)</f>
        <v>8.4051724137931036E-2</v>
      </c>
      <c r="X266" s="14">
        <f>$N266/SUMIF(Wolf2021FFProjections!$A$2:$A$353,$A266,Wolf2021FFProjections!$N$2:$N$353)</f>
        <v>3.9235412474849095E-2</v>
      </c>
      <c r="Y266" s="14">
        <f>$P266/SUMIF(Wolf2021FFProjections!$A$2:$A$353,$A266,Wolf2021FFProjections!$P$2:$P$353)</f>
        <v>0</v>
      </c>
      <c r="Z266" s="14">
        <f>$S266/SUMIF(Wolf2021FFProjections!$A$2:$A$353,$A266,Wolf2021FFProjections!$S$2:$S$353)</f>
        <v>0</v>
      </c>
    </row>
    <row r="267" spans="1:26" x14ac:dyDescent="0.3">
      <c r="A267" t="s">
        <v>251</v>
      </c>
      <c r="B267" t="s">
        <v>420</v>
      </c>
      <c r="C267" t="s">
        <v>13</v>
      </c>
      <c r="D267">
        <v>21.6</v>
      </c>
      <c r="E267">
        <v>21.6</v>
      </c>
      <c r="F267">
        <v>21.6</v>
      </c>
      <c r="G267">
        <v>21.6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24</v>
      </c>
      <c r="N267">
        <v>96</v>
      </c>
      <c r="O267">
        <v>2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4</v>
      </c>
      <c r="W267" s="14">
        <f>M267/SUMIF(Wolf2021FFProjections!$A$2:$A$353,$A267,Wolf2021FFProjections!$M$2:$M$353)</f>
        <v>5.1724137931034482E-2</v>
      </c>
      <c r="X267" s="14">
        <f>$N267/SUMIF(Wolf2021FFProjections!$A$2:$A$353,$A267,Wolf2021FFProjections!$N$2:$N$353)</f>
        <v>4.8289738430583498E-2</v>
      </c>
      <c r="Y267" s="14">
        <f>$P267/SUMIF(Wolf2021FFProjections!$A$2:$A$353,$A267,Wolf2021FFProjections!$P$2:$P$353)</f>
        <v>0</v>
      </c>
      <c r="Z267" s="14">
        <f>$S267/SUMIF(Wolf2021FFProjections!$A$2:$A$353,$A267,Wolf2021FFProjections!$S$2:$S$353)</f>
        <v>0</v>
      </c>
    </row>
    <row r="268" spans="1:26" x14ac:dyDescent="0.3">
      <c r="A268" t="s">
        <v>251</v>
      </c>
      <c r="B268" t="s">
        <v>253</v>
      </c>
      <c r="C268" t="s">
        <v>16</v>
      </c>
      <c r="D268">
        <v>163.4</v>
      </c>
      <c r="E268">
        <v>163.4</v>
      </c>
      <c r="F268">
        <v>156.4</v>
      </c>
      <c r="G268">
        <v>149.4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176</v>
      </c>
      <c r="N268">
        <v>792</v>
      </c>
      <c r="O268">
        <v>10</v>
      </c>
      <c r="P268">
        <v>16</v>
      </c>
      <c r="Q268">
        <v>14</v>
      </c>
      <c r="R268">
        <v>0.88</v>
      </c>
      <c r="S268">
        <v>102</v>
      </c>
      <c r="T268">
        <v>0</v>
      </c>
      <c r="U268">
        <v>7.3</v>
      </c>
      <c r="V268">
        <v>4.5</v>
      </c>
      <c r="W268" s="14">
        <f>M268/SUMIF(Wolf2021FFProjections!$A$2:$A$353,$A268,Wolf2021FFProjections!$M$2:$M$353)</f>
        <v>0.37931034482758619</v>
      </c>
      <c r="X268" s="14">
        <f>$N268/SUMIF(Wolf2021FFProjections!$A$2:$A$353,$A268,Wolf2021FFProjections!$N$2:$N$353)</f>
        <v>0.39839034205231388</v>
      </c>
      <c r="Y268" s="14">
        <f>$P268/SUMIF(Wolf2021FFProjections!$A$2:$A$353,$A268,Wolf2021FFProjections!$P$2:$P$353)</f>
        <v>3.131115459882583E-2</v>
      </c>
      <c r="Z268" s="14">
        <f>$S268/SUMIF(Wolf2021FFProjections!$A$2:$A$353,$A268,Wolf2021FFProjections!$S$2:$S$353)</f>
        <v>2.612704918032787E-2</v>
      </c>
    </row>
    <row r="269" spans="1:26" x14ac:dyDescent="0.3">
      <c r="A269" t="s">
        <v>251</v>
      </c>
      <c r="B269" t="s">
        <v>421</v>
      </c>
      <c r="C269" t="s">
        <v>16</v>
      </c>
      <c r="D269">
        <v>211.6</v>
      </c>
      <c r="E269">
        <v>211.6</v>
      </c>
      <c r="F269">
        <v>189.6</v>
      </c>
      <c r="G269">
        <v>167.6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161</v>
      </c>
      <c r="N269">
        <v>724</v>
      </c>
      <c r="O269">
        <v>8</v>
      </c>
      <c r="P269">
        <v>54</v>
      </c>
      <c r="Q269">
        <v>44</v>
      </c>
      <c r="R269">
        <v>0.81</v>
      </c>
      <c r="S269">
        <v>352</v>
      </c>
      <c r="T269">
        <v>2</v>
      </c>
      <c r="U269">
        <v>8</v>
      </c>
      <c r="V269">
        <v>4.5</v>
      </c>
      <c r="W269" s="14">
        <f>M269/SUMIF(Wolf2021FFProjections!$A$2:$A$353,$A269,Wolf2021FFProjections!$M$2:$M$353)</f>
        <v>0.34698275862068967</v>
      </c>
      <c r="X269" s="14">
        <f>$N269/SUMIF(Wolf2021FFProjections!$A$2:$A$353,$A269,Wolf2021FFProjections!$N$2:$N$353)</f>
        <v>0.3641851106639839</v>
      </c>
      <c r="Y269" s="14">
        <f>$P269/SUMIF(Wolf2021FFProjections!$A$2:$A$353,$A269,Wolf2021FFProjections!$P$2:$P$353)</f>
        <v>0.10567514677103718</v>
      </c>
      <c r="Z269" s="14">
        <f>$S269/SUMIF(Wolf2021FFProjections!$A$2:$A$353,$A269,Wolf2021FFProjections!$S$2:$S$353)</f>
        <v>9.0163934426229511E-2</v>
      </c>
    </row>
    <row r="270" spans="1:26" x14ac:dyDescent="0.3">
      <c r="A270" t="s">
        <v>251</v>
      </c>
      <c r="B270" t="s">
        <v>722</v>
      </c>
      <c r="C270" t="s">
        <v>16</v>
      </c>
      <c r="D270">
        <v>87.7</v>
      </c>
      <c r="E270">
        <v>87.7</v>
      </c>
      <c r="F270">
        <v>76.7</v>
      </c>
      <c r="G270">
        <v>65.7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54</v>
      </c>
      <c r="N270">
        <v>248</v>
      </c>
      <c r="O270">
        <v>3</v>
      </c>
      <c r="P270">
        <v>27</v>
      </c>
      <c r="Q270">
        <v>22</v>
      </c>
      <c r="R270">
        <v>0.8</v>
      </c>
      <c r="S270">
        <v>169</v>
      </c>
      <c r="T270">
        <v>1</v>
      </c>
      <c r="U270">
        <v>7.7</v>
      </c>
      <c r="V270">
        <v>4.5999999999999996</v>
      </c>
      <c r="W270" s="14">
        <f>M270/SUMIF(Wolf2021FFProjections!$A$2:$A$353,$A270,Wolf2021FFProjections!$M$2:$M$353)</f>
        <v>0.11637931034482758</v>
      </c>
      <c r="X270" s="14">
        <f>$N270/SUMIF(Wolf2021FFProjections!$A$2:$A$353,$A270,Wolf2021FFProjections!$N$2:$N$353)</f>
        <v>0.12474849094567404</v>
      </c>
      <c r="Y270" s="14">
        <f>$P270/SUMIF(Wolf2021FFProjections!$A$2:$A$353,$A270,Wolf2021FFProjections!$P$2:$P$353)</f>
        <v>5.2837573385518588E-2</v>
      </c>
      <c r="Z270" s="14">
        <f>$S270/SUMIF(Wolf2021FFProjections!$A$2:$A$353,$A270,Wolf2021FFProjections!$S$2:$S$353)</f>
        <v>4.3288934426229511E-2</v>
      </c>
    </row>
    <row r="271" spans="1:26" x14ac:dyDescent="0.3">
      <c r="A271" t="s">
        <v>251</v>
      </c>
      <c r="B271" t="s">
        <v>256</v>
      </c>
      <c r="C271" t="s">
        <v>18</v>
      </c>
      <c r="D271">
        <v>149</v>
      </c>
      <c r="E271">
        <v>149</v>
      </c>
      <c r="F271">
        <v>125</v>
      </c>
      <c r="G271">
        <v>101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71</v>
      </c>
      <c r="Q271">
        <v>48</v>
      </c>
      <c r="R271">
        <v>0.68</v>
      </c>
      <c r="S271">
        <v>590</v>
      </c>
      <c r="T271">
        <v>7</v>
      </c>
      <c r="U271">
        <v>12.3</v>
      </c>
      <c r="V271">
        <v>0</v>
      </c>
      <c r="W271" s="14">
        <f>M271/SUMIF(Wolf2021FFProjections!$A$2:$A$353,$A271,Wolf2021FFProjections!$M$2:$M$353)</f>
        <v>0</v>
      </c>
      <c r="X271" s="14">
        <f>$N271/SUMIF(Wolf2021FFProjections!$A$2:$A$353,$A271,Wolf2021FFProjections!$N$2:$N$353)</f>
        <v>0</v>
      </c>
      <c r="Y271" s="14">
        <f>$P271/SUMIF(Wolf2021FFProjections!$A$2:$A$353,$A271,Wolf2021FFProjections!$P$2:$P$353)</f>
        <v>0.13894324853228962</v>
      </c>
      <c r="Z271" s="14">
        <f>$S271/SUMIF(Wolf2021FFProjections!$A$2:$A$353,$A271,Wolf2021FFProjections!$S$2:$S$353)</f>
        <v>0.15112704918032788</v>
      </c>
    </row>
    <row r="272" spans="1:26" x14ac:dyDescent="0.3">
      <c r="A272" t="s">
        <v>251</v>
      </c>
      <c r="B272" t="s">
        <v>255</v>
      </c>
      <c r="C272" t="s">
        <v>18</v>
      </c>
      <c r="D272">
        <v>66.900000000000006</v>
      </c>
      <c r="E272">
        <v>66.900000000000006</v>
      </c>
      <c r="F272">
        <v>54.9</v>
      </c>
      <c r="G272">
        <v>42.9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10</v>
      </c>
      <c r="N272">
        <v>50</v>
      </c>
      <c r="O272">
        <v>0</v>
      </c>
      <c r="P272">
        <v>38</v>
      </c>
      <c r="Q272">
        <v>24</v>
      </c>
      <c r="R272">
        <v>0.63</v>
      </c>
      <c r="S272">
        <v>259</v>
      </c>
      <c r="T272">
        <v>2</v>
      </c>
      <c r="U272">
        <v>10.8</v>
      </c>
      <c r="V272">
        <v>5</v>
      </c>
      <c r="W272" s="14">
        <f>M272/SUMIF(Wolf2021FFProjections!$A$2:$A$353,$A272,Wolf2021FFProjections!$M$2:$M$353)</f>
        <v>2.1551724137931036E-2</v>
      </c>
      <c r="X272" s="14">
        <f>$N272/SUMIF(Wolf2021FFProjections!$A$2:$A$353,$A272,Wolf2021FFProjections!$N$2:$N$353)</f>
        <v>2.5150905432595575E-2</v>
      </c>
      <c r="Y272" s="14">
        <f>$P272/SUMIF(Wolf2021FFProjections!$A$2:$A$353,$A272,Wolf2021FFProjections!$P$2:$P$353)</f>
        <v>7.4363992172211346E-2</v>
      </c>
      <c r="Z272" s="14">
        <f>$S272/SUMIF(Wolf2021FFProjections!$A$2:$A$353,$A272,Wolf2021FFProjections!$S$2:$S$353)</f>
        <v>6.6342213114754092E-2</v>
      </c>
    </row>
    <row r="273" spans="1:26" x14ac:dyDescent="0.3">
      <c r="A273" t="s">
        <v>251</v>
      </c>
      <c r="B273" t="s">
        <v>170</v>
      </c>
      <c r="C273" t="s">
        <v>20</v>
      </c>
      <c r="D273">
        <v>156.6</v>
      </c>
      <c r="E273">
        <v>156.6</v>
      </c>
      <c r="F273">
        <v>130.6</v>
      </c>
      <c r="G273">
        <v>104.6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87</v>
      </c>
      <c r="Q273">
        <v>52</v>
      </c>
      <c r="R273">
        <v>0.6</v>
      </c>
      <c r="S273">
        <v>686</v>
      </c>
      <c r="T273">
        <v>6</v>
      </c>
      <c r="U273">
        <v>13.2</v>
      </c>
      <c r="V273">
        <v>0</v>
      </c>
      <c r="W273" s="14">
        <f>M273/SUMIF(Wolf2021FFProjections!$A$2:$A$353,$A273,Wolf2021FFProjections!$M$2:$M$353)</f>
        <v>0</v>
      </c>
      <c r="X273" s="14">
        <f>$N273/SUMIF(Wolf2021FFProjections!$A$2:$A$353,$A273,Wolf2021FFProjections!$N$2:$N$353)</f>
        <v>0</v>
      </c>
      <c r="Y273" s="14">
        <f>$P273/SUMIF(Wolf2021FFProjections!$A$2:$A$353,$A273,Wolf2021FFProjections!$P$2:$P$353)</f>
        <v>0.17025440313111545</v>
      </c>
      <c r="Z273" s="14">
        <f>$S273/SUMIF(Wolf2021FFProjections!$A$2:$A$353,$A273,Wolf2021FFProjections!$S$2:$S$353)</f>
        <v>0.17571721311475411</v>
      </c>
    </row>
    <row r="274" spans="1:26" x14ac:dyDescent="0.3">
      <c r="A274" t="s">
        <v>251</v>
      </c>
      <c r="B274" t="s">
        <v>257</v>
      </c>
      <c r="C274" t="s">
        <v>20</v>
      </c>
      <c r="D274">
        <v>154</v>
      </c>
      <c r="E274">
        <v>154</v>
      </c>
      <c r="F274">
        <v>117</v>
      </c>
      <c r="G274">
        <v>80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109</v>
      </c>
      <c r="Q274">
        <v>74</v>
      </c>
      <c r="R274">
        <v>0.68</v>
      </c>
      <c r="S274">
        <v>740</v>
      </c>
      <c r="T274">
        <v>1</v>
      </c>
      <c r="U274">
        <v>10</v>
      </c>
      <c r="V274">
        <v>0</v>
      </c>
      <c r="W274" s="14">
        <f>M274/SUMIF(Wolf2021FFProjections!$A$2:$A$353,$A274,Wolf2021FFProjections!$M$2:$M$353)</f>
        <v>0</v>
      </c>
      <c r="X274" s="14">
        <f>$N274/SUMIF(Wolf2021FFProjections!$A$2:$A$353,$A274,Wolf2021FFProjections!$N$2:$N$353)</f>
        <v>0</v>
      </c>
      <c r="Y274" s="14">
        <f>$P274/SUMIF(Wolf2021FFProjections!$A$2:$A$353,$A274,Wolf2021FFProjections!$P$2:$P$353)</f>
        <v>0.21330724070450097</v>
      </c>
      <c r="Z274" s="14">
        <f>$S274/SUMIF(Wolf2021FFProjections!$A$2:$A$353,$A274,Wolf2021FFProjections!$S$2:$S$353)</f>
        <v>0.18954918032786885</v>
      </c>
    </row>
    <row r="275" spans="1:26" x14ac:dyDescent="0.3">
      <c r="A275" t="s">
        <v>251</v>
      </c>
      <c r="B275" t="s">
        <v>259</v>
      </c>
      <c r="C275" t="s">
        <v>20</v>
      </c>
      <c r="D275">
        <v>139.19999999999999</v>
      </c>
      <c r="E275">
        <v>139.19999999999999</v>
      </c>
      <c r="F275">
        <v>115.7</v>
      </c>
      <c r="G275">
        <v>92.2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65</v>
      </c>
      <c r="Q275">
        <v>47</v>
      </c>
      <c r="R275">
        <v>0.72</v>
      </c>
      <c r="S275">
        <v>682</v>
      </c>
      <c r="T275">
        <v>4</v>
      </c>
      <c r="U275">
        <v>14.5</v>
      </c>
      <c r="V275">
        <v>0</v>
      </c>
      <c r="W275" s="14">
        <f>M275/SUMIF(Wolf2021FFProjections!$A$2:$A$353,$A275,Wolf2021FFProjections!$M$2:$M$353)</f>
        <v>0</v>
      </c>
      <c r="X275" s="14">
        <f>$N275/SUMIF(Wolf2021FFProjections!$A$2:$A$353,$A275,Wolf2021FFProjections!$N$2:$N$353)</f>
        <v>0</v>
      </c>
      <c r="Y275" s="14">
        <f>$P275/SUMIF(Wolf2021FFProjections!$A$2:$A$353,$A275,Wolf2021FFProjections!$P$2:$P$353)</f>
        <v>0.12720156555772993</v>
      </c>
      <c r="Z275" s="14">
        <f>$S275/SUMIF(Wolf2021FFProjections!$A$2:$A$353,$A275,Wolf2021FFProjections!$S$2:$S$353)</f>
        <v>0.17469262295081966</v>
      </c>
    </row>
    <row r="276" spans="1:26" x14ac:dyDescent="0.3">
      <c r="A276" t="s">
        <v>251</v>
      </c>
      <c r="B276" t="s">
        <v>258</v>
      </c>
      <c r="C276" t="s">
        <v>20</v>
      </c>
      <c r="D276">
        <v>74.400000000000006</v>
      </c>
      <c r="E276">
        <v>74.400000000000006</v>
      </c>
      <c r="F276">
        <v>62.4</v>
      </c>
      <c r="G276">
        <v>50.4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44</v>
      </c>
      <c r="Q276">
        <v>24</v>
      </c>
      <c r="R276">
        <v>0.55000000000000004</v>
      </c>
      <c r="S276">
        <v>324</v>
      </c>
      <c r="T276">
        <v>3</v>
      </c>
      <c r="U276">
        <v>13.5</v>
      </c>
      <c r="V276">
        <v>12</v>
      </c>
      <c r="W276" s="14">
        <f>M276/SUMIF(Wolf2021FFProjections!$A$2:$A$353,$A276,Wolf2021FFProjections!$M$2:$M$353)</f>
        <v>0</v>
      </c>
      <c r="X276" s="14">
        <f>$N276/SUMIF(Wolf2021FFProjections!$A$2:$A$353,$A276,Wolf2021FFProjections!$N$2:$N$353)</f>
        <v>0</v>
      </c>
      <c r="Y276" s="14">
        <f>$P276/SUMIF(Wolf2021FFProjections!$A$2:$A$353,$A276,Wolf2021FFProjections!$P$2:$P$353)</f>
        <v>8.6105675146771032E-2</v>
      </c>
      <c r="Z276" s="14">
        <f>$S276/SUMIF(Wolf2021FFProjections!$A$2:$A$353,$A276,Wolf2021FFProjections!$S$2:$S$353)</f>
        <v>8.299180327868852E-2</v>
      </c>
    </row>
    <row r="277" spans="1:26" x14ac:dyDescent="0.3">
      <c r="A277" t="s">
        <v>131</v>
      </c>
      <c r="B277" t="s">
        <v>682</v>
      </c>
      <c r="C277" t="s">
        <v>13</v>
      </c>
      <c r="D277">
        <v>399.45</v>
      </c>
      <c r="E277">
        <v>467.45</v>
      </c>
      <c r="F277">
        <v>399.45</v>
      </c>
      <c r="G277">
        <v>399.45</v>
      </c>
      <c r="H277">
        <v>630</v>
      </c>
      <c r="I277">
        <v>423</v>
      </c>
      <c r="J277">
        <v>4859</v>
      </c>
      <c r="K277">
        <v>34</v>
      </c>
      <c r="L277">
        <v>9</v>
      </c>
      <c r="M277">
        <v>53</v>
      </c>
      <c r="N277">
        <v>265</v>
      </c>
      <c r="O277">
        <v>2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5</v>
      </c>
      <c r="W277" s="14">
        <f>M277/SUMIF(Wolf2021FFProjections!$A$2:$A$353,$A277,Wolf2021FFProjections!$M$2:$M$353)</f>
        <v>0.14095744680851063</v>
      </c>
      <c r="X277" s="14">
        <f>$N277/SUMIF(Wolf2021FFProjections!$A$2:$A$353,$A277,Wolf2021FFProjections!$N$2:$N$353)</f>
        <v>0.15398024404416036</v>
      </c>
      <c r="Y277" s="14">
        <f>$P277/SUMIF(Wolf2021FFProjections!$A$2:$A$353,$A277,Wolf2021FFProjections!$P$2:$P$353)</f>
        <v>0</v>
      </c>
      <c r="Z277" s="14">
        <f>$S277/SUMIF(Wolf2021FFProjections!$A$2:$A$353,$A277,Wolf2021FFProjections!$S$2:$S$353)</f>
        <v>0</v>
      </c>
    </row>
    <row r="278" spans="1:26" x14ac:dyDescent="0.3">
      <c r="A278" t="s">
        <v>131</v>
      </c>
      <c r="B278" t="s">
        <v>132</v>
      </c>
      <c r="C278" t="s">
        <v>13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 s="14">
        <f>M278/SUMIF(Wolf2021FFProjections!$A$2:$A$353,$A278,Wolf2021FFProjections!$M$2:$M$353)</f>
        <v>0</v>
      </c>
      <c r="X278" s="14">
        <f>$N278/SUMIF(Wolf2021FFProjections!$A$2:$A$353,$A278,Wolf2021FFProjections!$N$2:$N$353)</f>
        <v>0</v>
      </c>
      <c r="Y278" s="14">
        <f>$P278/SUMIF(Wolf2021FFProjections!$A$2:$A$353,$A278,Wolf2021FFProjections!$P$2:$P$353)</f>
        <v>0</v>
      </c>
      <c r="Z278" s="14">
        <f>$S278/SUMIF(Wolf2021FFProjections!$A$2:$A$353,$A278,Wolf2021FFProjections!$S$2:$S$353)</f>
        <v>0</v>
      </c>
    </row>
    <row r="279" spans="1:26" x14ac:dyDescent="0.3">
      <c r="A279" t="s">
        <v>131</v>
      </c>
      <c r="B279" t="s">
        <v>133</v>
      </c>
      <c r="C279" t="s">
        <v>16</v>
      </c>
      <c r="D279">
        <v>154.19999999999999</v>
      </c>
      <c r="E279">
        <v>154.19999999999999</v>
      </c>
      <c r="F279">
        <v>142.69999999999999</v>
      </c>
      <c r="G279">
        <v>131.19999999999999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160</v>
      </c>
      <c r="N279">
        <v>720</v>
      </c>
      <c r="O279">
        <v>6</v>
      </c>
      <c r="P279">
        <v>32</v>
      </c>
      <c r="Q279">
        <v>23</v>
      </c>
      <c r="R279">
        <v>0.71</v>
      </c>
      <c r="S279">
        <v>172</v>
      </c>
      <c r="T279">
        <v>1</v>
      </c>
      <c r="U279">
        <v>7.5</v>
      </c>
      <c r="V279">
        <v>4.5</v>
      </c>
      <c r="W279" s="14">
        <f>M279/SUMIF(Wolf2021FFProjections!$A$2:$A$353,$A279,Wolf2021FFProjections!$M$2:$M$353)</f>
        <v>0.42553191489361702</v>
      </c>
      <c r="X279" s="14">
        <f>$N279/SUMIF(Wolf2021FFProjections!$A$2:$A$353,$A279,Wolf2021FFProjections!$N$2:$N$353)</f>
        <v>0.41836141778036023</v>
      </c>
      <c r="Y279" s="14">
        <f>$P279/SUMIF(Wolf2021FFProjections!$A$2:$A$353,$A279,Wolf2021FFProjections!$P$2:$P$353)</f>
        <v>5.2892561983471073E-2</v>
      </c>
      <c r="Z279" s="14">
        <f>$S279/SUMIF(Wolf2021FFProjections!$A$2:$A$353,$A279,Wolf2021FFProjections!$S$2:$S$353)</f>
        <v>3.654908627284318E-2</v>
      </c>
    </row>
    <row r="280" spans="1:26" x14ac:dyDescent="0.3">
      <c r="A280" t="s">
        <v>131</v>
      </c>
      <c r="B280" t="s">
        <v>411</v>
      </c>
      <c r="C280" t="s">
        <v>16</v>
      </c>
      <c r="D280">
        <v>66.400000000000006</v>
      </c>
      <c r="E280">
        <v>66.400000000000006</v>
      </c>
      <c r="F280">
        <v>64.400000000000006</v>
      </c>
      <c r="G280">
        <v>62.4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82</v>
      </c>
      <c r="N280">
        <v>353</v>
      </c>
      <c r="O280">
        <v>4</v>
      </c>
      <c r="P280">
        <v>6</v>
      </c>
      <c r="Q280">
        <v>4</v>
      </c>
      <c r="R280">
        <v>0.67</v>
      </c>
      <c r="S280">
        <v>31</v>
      </c>
      <c r="T280">
        <v>0</v>
      </c>
      <c r="U280">
        <v>7.8</v>
      </c>
      <c r="V280">
        <v>4.3</v>
      </c>
      <c r="W280" s="14">
        <f>M280/SUMIF(Wolf2021FFProjections!$A$2:$A$353,$A280,Wolf2021FFProjections!$M$2:$M$353)</f>
        <v>0.21808510638297873</v>
      </c>
      <c r="X280" s="14">
        <f>$N280/SUMIF(Wolf2021FFProjections!$A$2:$A$353,$A280,Wolf2021FFProjections!$N$2:$N$353)</f>
        <v>0.20511330621731552</v>
      </c>
      <c r="Y280" s="14">
        <f>$P280/SUMIF(Wolf2021FFProjections!$A$2:$A$353,$A280,Wolf2021FFProjections!$P$2:$P$353)</f>
        <v>9.9173553719008271E-3</v>
      </c>
      <c r="Z280" s="14">
        <f>$S280/SUMIF(Wolf2021FFProjections!$A$2:$A$353,$A280,Wolf2021FFProjections!$S$2:$S$353)</f>
        <v>6.5873353166170847E-3</v>
      </c>
    </row>
    <row r="281" spans="1:26" x14ac:dyDescent="0.3">
      <c r="A281" t="s">
        <v>131</v>
      </c>
      <c r="B281" t="s">
        <v>749</v>
      </c>
      <c r="C281" t="s">
        <v>16</v>
      </c>
      <c r="D281">
        <v>113.3</v>
      </c>
      <c r="E281">
        <v>113.3</v>
      </c>
      <c r="F281">
        <v>94.3</v>
      </c>
      <c r="G281">
        <v>75.3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61</v>
      </c>
      <c r="N281">
        <v>311</v>
      </c>
      <c r="O281">
        <v>1</v>
      </c>
      <c r="P281">
        <v>50</v>
      </c>
      <c r="Q281">
        <v>38</v>
      </c>
      <c r="R281">
        <v>0.75</v>
      </c>
      <c r="S281">
        <v>262</v>
      </c>
      <c r="T281">
        <v>2</v>
      </c>
      <c r="U281">
        <v>6.9</v>
      </c>
      <c r="V281">
        <v>5.0999999999999996</v>
      </c>
      <c r="W281" s="14">
        <f>M281/SUMIF(Wolf2021FFProjections!$A$2:$A$353,$A281,Wolf2021FFProjections!$M$2:$M$353)</f>
        <v>0.16223404255319149</v>
      </c>
      <c r="X281" s="14">
        <f>$N281/SUMIF(Wolf2021FFProjections!$A$2:$A$353,$A281,Wolf2021FFProjections!$N$2:$N$353)</f>
        <v>0.18070889018012784</v>
      </c>
      <c r="Y281" s="14">
        <f>$P281/SUMIF(Wolf2021FFProjections!$A$2:$A$353,$A281,Wolf2021FFProjections!$P$2:$P$353)</f>
        <v>8.2644628099173556E-2</v>
      </c>
      <c r="Z281" s="14">
        <f>$S281/SUMIF(Wolf2021FFProjections!$A$2:$A$353,$A281,Wolf2021FFProjections!$S$2:$S$353)</f>
        <v>5.5673608159796002E-2</v>
      </c>
    </row>
    <row r="282" spans="1:26" x14ac:dyDescent="0.3">
      <c r="A282" t="s">
        <v>131</v>
      </c>
      <c r="B282" t="s">
        <v>135</v>
      </c>
      <c r="C282" t="s">
        <v>18</v>
      </c>
      <c r="D282">
        <v>275.39999999999998</v>
      </c>
      <c r="E282">
        <v>275.39999999999998</v>
      </c>
      <c r="F282">
        <v>227.9</v>
      </c>
      <c r="G282">
        <v>180.4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4</v>
      </c>
      <c r="N282">
        <v>16</v>
      </c>
      <c r="O282">
        <v>1</v>
      </c>
      <c r="P282">
        <v>139</v>
      </c>
      <c r="Q282">
        <v>95</v>
      </c>
      <c r="R282">
        <v>0.68</v>
      </c>
      <c r="S282">
        <v>1188</v>
      </c>
      <c r="T282">
        <v>9</v>
      </c>
      <c r="U282">
        <v>12.5</v>
      </c>
      <c r="V282">
        <v>4</v>
      </c>
      <c r="W282" s="14">
        <f>M282/SUMIF(Wolf2021FFProjections!$A$2:$A$353,$A282,Wolf2021FFProjections!$M$2:$M$353)</f>
        <v>1.0638297872340425E-2</v>
      </c>
      <c r="X282" s="14">
        <f>$N282/SUMIF(Wolf2021FFProjections!$A$2:$A$353,$A282,Wolf2021FFProjections!$N$2:$N$353)</f>
        <v>9.2969203951191164E-3</v>
      </c>
      <c r="Y282" s="14">
        <f>$P282/SUMIF(Wolf2021FFProjections!$A$2:$A$353,$A282,Wolf2021FFProjections!$P$2:$P$353)</f>
        <v>0.22975206611570248</v>
      </c>
      <c r="Z282" s="14">
        <f>$S282/SUMIF(Wolf2021FFProjections!$A$2:$A$353,$A282,Wolf2021FFProjections!$S$2:$S$353)</f>
        <v>0.2524436889077773</v>
      </c>
    </row>
    <row r="283" spans="1:26" x14ac:dyDescent="0.3">
      <c r="A283" t="s">
        <v>131</v>
      </c>
      <c r="B283" t="s">
        <v>412</v>
      </c>
      <c r="C283" t="s">
        <v>18</v>
      </c>
      <c r="D283">
        <v>25.9</v>
      </c>
      <c r="E283">
        <v>25.9</v>
      </c>
      <c r="F283">
        <v>18.899999999999999</v>
      </c>
      <c r="G283">
        <v>11.9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19</v>
      </c>
      <c r="Q283">
        <v>14</v>
      </c>
      <c r="R283">
        <v>0.74</v>
      </c>
      <c r="S283">
        <v>119</v>
      </c>
      <c r="T283">
        <v>0</v>
      </c>
      <c r="U283">
        <v>8.5</v>
      </c>
      <c r="V283">
        <v>0</v>
      </c>
      <c r="W283" s="14">
        <f>M283/SUMIF(Wolf2021FFProjections!$A$2:$A$353,$A283,Wolf2021FFProjections!$M$2:$M$353)</f>
        <v>0</v>
      </c>
      <c r="X283" s="14">
        <f>$N283/SUMIF(Wolf2021FFProjections!$A$2:$A$353,$A283,Wolf2021FFProjections!$N$2:$N$353)</f>
        <v>0</v>
      </c>
      <c r="Y283" s="14">
        <f>$P283/SUMIF(Wolf2021FFProjections!$A$2:$A$353,$A283,Wolf2021FFProjections!$P$2:$P$353)</f>
        <v>3.1404958677685953E-2</v>
      </c>
      <c r="Z283" s="14">
        <f>$S283/SUMIF(Wolf2021FFProjections!$A$2:$A$353,$A283,Wolf2021FFProjections!$S$2:$S$353)</f>
        <v>2.5286867828304291E-2</v>
      </c>
    </row>
    <row r="284" spans="1:26" x14ac:dyDescent="0.3">
      <c r="A284" t="s">
        <v>131</v>
      </c>
      <c r="B284" t="s">
        <v>413</v>
      </c>
      <c r="C284" t="s">
        <v>20</v>
      </c>
      <c r="D284">
        <v>225.9</v>
      </c>
      <c r="E284">
        <v>225.9</v>
      </c>
      <c r="F284">
        <v>184.9</v>
      </c>
      <c r="G284">
        <v>143.9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120</v>
      </c>
      <c r="Q284">
        <v>82</v>
      </c>
      <c r="R284">
        <v>0.68</v>
      </c>
      <c r="S284">
        <v>959</v>
      </c>
      <c r="T284">
        <v>8</v>
      </c>
      <c r="U284">
        <v>11.7</v>
      </c>
      <c r="V284">
        <v>9</v>
      </c>
      <c r="W284" s="14">
        <f>M284/SUMIF(Wolf2021FFProjections!$A$2:$A$353,$A284,Wolf2021FFProjections!$M$2:$M$353)</f>
        <v>0</v>
      </c>
      <c r="X284" s="14">
        <f>$N284/SUMIF(Wolf2021FFProjections!$A$2:$A$353,$A284,Wolf2021FFProjections!$N$2:$N$353)</f>
        <v>0</v>
      </c>
      <c r="Y284" s="14">
        <f>$P284/SUMIF(Wolf2021FFProjections!$A$2:$A$353,$A284,Wolf2021FFProjections!$P$2:$P$353)</f>
        <v>0.19834710743801653</v>
      </c>
      <c r="Z284" s="14">
        <f>$S284/SUMIF(Wolf2021FFProjections!$A$2:$A$353,$A284,Wolf2021FFProjections!$S$2:$S$353)</f>
        <v>0.20378240543986401</v>
      </c>
    </row>
    <row r="285" spans="1:26" x14ac:dyDescent="0.3">
      <c r="A285" t="s">
        <v>131</v>
      </c>
      <c r="B285" t="s">
        <v>414</v>
      </c>
      <c r="C285" t="s">
        <v>20</v>
      </c>
      <c r="D285">
        <v>155.4</v>
      </c>
      <c r="E285">
        <v>155.4</v>
      </c>
      <c r="F285">
        <v>127.4</v>
      </c>
      <c r="G285">
        <v>99.4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4</v>
      </c>
      <c r="N285">
        <v>0</v>
      </c>
      <c r="O285">
        <v>0</v>
      </c>
      <c r="P285">
        <v>82</v>
      </c>
      <c r="Q285">
        <v>56</v>
      </c>
      <c r="R285">
        <v>0.68</v>
      </c>
      <c r="S285">
        <v>694</v>
      </c>
      <c r="T285">
        <v>5</v>
      </c>
      <c r="U285">
        <v>12.4</v>
      </c>
      <c r="V285">
        <v>0</v>
      </c>
      <c r="W285" s="14">
        <f>M285/SUMIF(Wolf2021FFProjections!$A$2:$A$353,$A285,Wolf2021FFProjections!$M$2:$M$353)</f>
        <v>1.0638297872340425E-2</v>
      </c>
      <c r="X285" s="14">
        <f>$N285/SUMIF(Wolf2021FFProjections!$A$2:$A$353,$A285,Wolf2021FFProjections!$N$2:$N$353)</f>
        <v>0</v>
      </c>
      <c r="Y285" s="14">
        <f>$P285/SUMIF(Wolf2021FFProjections!$A$2:$A$353,$A285,Wolf2021FFProjections!$P$2:$P$353)</f>
        <v>0.13553719008264462</v>
      </c>
      <c r="Z285" s="14">
        <f>$S285/SUMIF(Wolf2021FFProjections!$A$2:$A$353,$A285,Wolf2021FFProjections!$S$2:$S$353)</f>
        <v>0.14747131321716958</v>
      </c>
    </row>
    <row r="286" spans="1:26" x14ac:dyDescent="0.3">
      <c r="A286" t="s">
        <v>131</v>
      </c>
      <c r="B286" t="s">
        <v>110</v>
      </c>
      <c r="C286" t="s">
        <v>20</v>
      </c>
      <c r="D286">
        <v>154.30000000000001</v>
      </c>
      <c r="E286">
        <v>154.30000000000001</v>
      </c>
      <c r="F286">
        <v>130.30000000000001</v>
      </c>
      <c r="G286">
        <v>106.3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4</v>
      </c>
      <c r="N286">
        <v>0</v>
      </c>
      <c r="O286">
        <v>0</v>
      </c>
      <c r="P286">
        <v>88</v>
      </c>
      <c r="Q286">
        <v>48</v>
      </c>
      <c r="R286">
        <v>0.55000000000000004</v>
      </c>
      <c r="S286">
        <v>763</v>
      </c>
      <c r="T286">
        <v>5</v>
      </c>
      <c r="U286">
        <v>15.9</v>
      </c>
      <c r="V286">
        <v>0</v>
      </c>
      <c r="W286" s="14">
        <f>M286/SUMIF(Wolf2021FFProjections!$A$2:$A$353,$A286,Wolf2021FFProjections!$M$2:$M$353)</f>
        <v>1.0638297872340425E-2</v>
      </c>
      <c r="X286" s="14">
        <f>$N286/SUMIF(Wolf2021FFProjections!$A$2:$A$353,$A286,Wolf2021FFProjections!$N$2:$N$353)</f>
        <v>0</v>
      </c>
      <c r="Y286" s="14">
        <f>$P286/SUMIF(Wolf2021FFProjections!$A$2:$A$353,$A286,Wolf2021FFProjections!$P$2:$P$353)</f>
        <v>0.14545454545454545</v>
      </c>
      <c r="Z286" s="14">
        <f>$S286/SUMIF(Wolf2021FFProjections!$A$2:$A$353,$A286,Wolf2021FFProjections!$S$2:$S$353)</f>
        <v>0.16213344666383339</v>
      </c>
    </row>
    <row r="287" spans="1:26" x14ac:dyDescent="0.3">
      <c r="A287" t="s">
        <v>131</v>
      </c>
      <c r="B287" t="s">
        <v>137</v>
      </c>
      <c r="C287" t="s">
        <v>20</v>
      </c>
      <c r="D287">
        <v>138.4</v>
      </c>
      <c r="E287">
        <v>138.4</v>
      </c>
      <c r="F287">
        <v>115.9</v>
      </c>
      <c r="G287">
        <v>93.4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8</v>
      </c>
      <c r="N287">
        <v>56</v>
      </c>
      <c r="O287">
        <v>2</v>
      </c>
      <c r="P287">
        <v>69</v>
      </c>
      <c r="Q287">
        <v>45</v>
      </c>
      <c r="R287">
        <v>0.65</v>
      </c>
      <c r="S287">
        <v>518</v>
      </c>
      <c r="T287">
        <v>4</v>
      </c>
      <c r="U287">
        <v>11.5</v>
      </c>
      <c r="V287">
        <v>7</v>
      </c>
      <c r="W287" s="14">
        <f>M287/SUMIF(Wolf2021FFProjections!$A$2:$A$353,$A287,Wolf2021FFProjections!$M$2:$M$353)</f>
        <v>2.1276595744680851E-2</v>
      </c>
      <c r="X287" s="14">
        <f>$N287/SUMIF(Wolf2021FFProjections!$A$2:$A$353,$A287,Wolf2021FFProjections!$N$2:$N$353)</f>
        <v>3.2539221382916907E-2</v>
      </c>
      <c r="Y287" s="14">
        <f>$P287/SUMIF(Wolf2021FFProjections!$A$2:$A$353,$A287,Wolf2021FFProjections!$P$2:$P$353)</f>
        <v>0.1140495867768595</v>
      </c>
      <c r="Z287" s="14">
        <f>$S287/SUMIF(Wolf2021FFProjections!$A$2:$A$353,$A287,Wolf2021FFProjections!$S$2:$S$353)</f>
        <v>0.11007224819379516</v>
      </c>
    </row>
    <row r="288" spans="1:26" x14ac:dyDescent="0.3">
      <c r="A288" t="s">
        <v>235</v>
      </c>
      <c r="B288" t="s">
        <v>112</v>
      </c>
      <c r="C288" t="s">
        <v>13</v>
      </c>
      <c r="D288">
        <v>297.39999999999998</v>
      </c>
      <c r="E288">
        <v>345.4</v>
      </c>
      <c r="F288">
        <v>297.39999999999998</v>
      </c>
      <c r="G288">
        <v>297.39999999999998</v>
      </c>
      <c r="H288">
        <v>564</v>
      </c>
      <c r="I288">
        <v>364</v>
      </c>
      <c r="J288">
        <v>4020</v>
      </c>
      <c r="K288">
        <v>24</v>
      </c>
      <c r="L288">
        <v>16</v>
      </c>
      <c r="M288">
        <v>51</v>
      </c>
      <c r="N288">
        <v>204</v>
      </c>
      <c r="O288">
        <v>2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4</v>
      </c>
      <c r="W288" s="14">
        <f>M288/SUMIF(Wolf2021FFProjections!$A$2:$A$353,$A288,Wolf2021FFProjections!$M$2:$M$353)</f>
        <v>0.1118421052631579</v>
      </c>
      <c r="X288" s="14">
        <f>$N288/SUMIF(Wolf2021FFProjections!$A$2:$A$353,$A288,Wolf2021FFProjections!$N$2:$N$353)</f>
        <v>0.1007905138339921</v>
      </c>
      <c r="Y288" s="14">
        <f>$P288/SUMIF(Wolf2021FFProjections!$A$2:$A$353,$A288,Wolf2021FFProjections!$P$2:$P$353)</f>
        <v>0</v>
      </c>
      <c r="Z288" s="14">
        <f>$S288/SUMIF(Wolf2021FFProjections!$A$2:$A$353,$A288,Wolf2021FFProjections!$S$2:$S$353)</f>
        <v>0</v>
      </c>
    </row>
    <row r="289" spans="1:26" x14ac:dyDescent="0.3">
      <c r="A289" t="s">
        <v>235</v>
      </c>
      <c r="B289" t="s">
        <v>236</v>
      </c>
      <c r="C289" t="s">
        <v>13</v>
      </c>
      <c r="D289">
        <v>8.4</v>
      </c>
      <c r="E289">
        <v>10.4</v>
      </c>
      <c r="F289">
        <v>8.4</v>
      </c>
      <c r="G289">
        <v>8.4</v>
      </c>
      <c r="H289">
        <v>12</v>
      </c>
      <c r="I289">
        <v>8</v>
      </c>
      <c r="J289">
        <v>88</v>
      </c>
      <c r="K289">
        <v>1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 s="14">
        <f>M289/SUMIF(Wolf2021FFProjections!$A$2:$A$353,$A289,Wolf2021FFProjections!$M$2:$M$353)</f>
        <v>0</v>
      </c>
      <c r="X289" s="14">
        <f>$N289/SUMIF(Wolf2021FFProjections!$A$2:$A$353,$A289,Wolf2021FFProjections!$N$2:$N$353)</f>
        <v>0</v>
      </c>
      <c r="Y289" s="14">
        <f>$P289/SUMIF(Wolf2021FFProjections!$A$2:$A$353,$A289,Wolf2021FFProjections!$P$2:$P$353)</f>
        <v>0</v>
      </c>
      <c r="Z289" s="14">
        <f>$S289/SUMIF(Wolf2021FFProjections!$A$2:$A$353,$A289,Wolf2021FFProjections!$S$2:$S$353)</f>
        <v>0</v>
      </c>
    </row>
    <row r="290" spans="1:26" x14ac:dyDescent="0.3">
      <c r="A290" t="s">
        <v>235</v>
      </c>
      <c r="B290" t="s">
        <v>237</v>
      </c>
      <c r="C290" t="s">
        <v>16</v>
      </c>
      <c r="D290">
        <v>190.7</v>
      </c>
      <c r="E290">
        <v>190.7</v>
      </c>
      <c r="F290">
        <v>174.7</v>
      </c>
      <c r="G290">
        <v>158.69999999999999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200</v>
      </c>
      <c r="N290">
        <v>880</v>
      </c>
      <c r="O290">
        <v>7</v>
      </c>
      <c r="P290">
        <v>40</v>
      </c>
      <c r="Q290">
        <v>32</v>
      </c>
      <c r="R290">
        <v>0.8</v>
      </c>
      <c r="S290">
        <v>227</v>
      </c>
      <c r="T290">
        <v>1</v>
      </c>
      <c r="U290">
        <v>7.1</v>
      </c>
      <c r="V290">
        <v>4.4000000000000004</v>
      </c>
      <c r="W290" s="14">
        <f>M290/SUMIF(Wolf2021FFProjections!$A$2:$A$353,$A290,Wolf2021FFProjections!$M$2:$M$353)</f>
        <v>0.43859649122807015</v>
      </c>
      <c r="X290" s="14">
        <f>$N290/SUMIF(Wolf2021FFProjections!$A$2:$A$353,$A290,Wolf2021FFProjections!$N$2:$N$353)</f>
        <v>0.43478260869565216</v>
      </c>
      <c r="Y290" s="14">
        <f>$P290/SUMIF(Wolf2021FFProjections!$A$2:$A$353,$A290,Wolf2021FFProjections!$P$2:$P$353)</f>
        <v>7.1556350626118065E-2</v>
      </c>
      <c r="Z290" s="14">
        <f>$S290/SUMIF(Wolf2021FFProjections!$A$2:$A$353,$A290,Wolf2021FFProjections!$S$2:$S$353)</f>
        <v>5.5870046763475262E-2</v>
      </c>
    </row>
    <row r="291" spans="1:26" x14ac:dyDescent="0.3">
      <c r="A291" t="s">
        <v>235</v>
      </c>
      <c r="B291" t="s">
        <v>451</v>
      </c>
      <c r="C291" t="s">
        <v>16</v>
      </c>
      <c r="D291">
        <v>150</v>
      </c>
      <c r="E291">
        <v>150</v>
      </c>
      <c r="F291">
        <v>126.5</v>
      </c>
      <c r="G291">
        <v>103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93</v>
      </c>
      <c r="N291">
        <v>400</v>
      </c>
      <c r="O291">
        <v>2</v>
      </c>
      <c r="P291">
        <v>63</v>
      </c>
      <c r="Q291">
        <v>47</v>
      </c>
      <c r="R291">
        <v>0.75</v>
      </c>
      <c r="S291">
        <v>390</v>
      </c>
      <c r="T291">
        <v>2</v>
      </c>
      <c r="U291">
        <v>8.3000000000000007</v>
      </c>
      <c r="V291">
        <v>4.3</v>
      </c>
      <c r="W291" s="14">
        <f>M291/SUMIF(Wolf2021FFProjections!$A$2:$A$353,$A291,Wolf2021FFProjections!$M$2:$M$353)</f>
        <v>0.20394736842105263</v>
      </c>
      <c r="X291" s="14">
        <f>$N291/SUMIF(Wolf2021FFProjections!$A$2:$A$353,$A291,Wolf2021FFProjections!$N$2:$N$353)</f>
        <v>0.19762845849802371</v>
      </c>
      <c r="Y291" s="14">
        <f>$P291/SUMIF(Wolf2021FFProjections!$A$2:$A$353,$A291,Wolf2021FFProjections!$P$2:$P$353)</f>
        <v>0.11270125223613596</v>
      </c>
      <c r="Z291" s="14">
        <f>$S291/SUMIF(Wolf2021FFProjections!$A$2:$A$353,$A291,Wolf2021FFProjections!$S$2:$S$353)</f>
        <v>9.5988186069406845E-2</v>
      </c>
    </row>
    <row r="292" spans="1:26" x14ac:dyDescent="0.3">
      <c r="A292" t="s">
        <v>235</v>
      </c>
      <c r="B292" t="s">
        <v>784</v>
      </c>
      <c r="C292" t="s">
        <v>16</v>
      </c>
      <c r="D292">
        <v>98.9</v>
      </c>
      <c r="E292">
        <v>98.9</v>
      </c>
      <c r="F292">
        <v>89.4</v>
      </c>
      <c r="G292">
        <v>79.900000000000006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93</v>
      </c>
      <c r="N292">
        <v>428</v>
      </c>
      <c r="O292">
        <v>4</v>
      </c>
      <c r="P292">
        <v>29</v>
      </c>
      <c r="Q292">
        <v>19</v>
      </c>
      <c r="R292">
        <v>0.67</v>
      </c>
      <c r="S292">
        <v>131</v>
      </c>
      <c r="T292">
        <v>0</v>
      </c>
      <c r="U292">
        <v>6.9</v>
      </c>
      <c r="V292">
        <v>4.5999999999999996</v>
      </c>
      <c r="W292" s="14">
        <f>M292/SUMIF(Wolf2021FFProjections!$A$2:$A$353,$A292,Wolf2021FFProjections!$M$2:$M$353)</f>
        <v>0.20394736842105263</v>
      </c>
      <c r="X292" s="14">
        <f>$N292/SUMIF(Wolf2021FFProjections!$A$2:$A$353,$A292,Wolf2021FFProjections!$N$2:$N$353)</f>
        <v>0.21146245059288538</v>
      </c>
      <c r="Y292" s="14">
        <f>$P292/SUMIF(Wolf2021FFProjections!$A$2:$A$353,$A292,Wolf2021FFProjections!$P$2:$P$353)</f>
        <v>5.1878354203935599E-2</v>
      </c>
      <c r="Z292" s="14">
        <f>$S292/SUMIF(Wolf2021FFProjections!$A$2:$A$353,$A292,Wolf2021FFProjections!$S$2:$S$353)</f>
        <v>3.2242185577159736E-2</v>
      </c>
    </row>
    <row r="293" spans="1:26" x14ac:dyDescent="0.3">
      <c r="A293" t="s">
        <v>235</v>
      </c>
      <c r="B293" t="s">
        <v>238</v>
      </c>
      <c r="C293" t="s">
        <v>18</v>
      </c>
      <c r="D293">
        <v>128.4</v>
      </c>
      <c r="E293">
        <v>128.4</v>
      </c>
      <c r="F293">
        <v>104.4</v>
      </c>
      <c r="G293">
        <v>80.400000000000006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75</v>
      </c>
      <c r="Q293">
        <v>48</v>
      </c>
      <c r="R293">
        <v>0.64</v>
      </c>
      <c r="S293">
        <v>504</v>
      </c>
      <c r="T293">
        <v>5</v>
      </c>
      <c r="U293">
        <v>10.5</v>
      </c>
      <c r="V293">
        <v>0</v>
      </c>
      <c r="W293" s="14">
        <f>M293/SUMIF(Wolf2021FFProjections!$A$2:$A$353,$A293,Wolf2021FFProjections!$M$2:$M$353)</f>
        <v>0</v>
      </c>
      <c r="X293" s="14">
        <f>$N293/SUMIF(Wolf2021FFProjections!$A$2:$A$353,$A293,Wolf2021FFProjections!$N$2:$N$353)</f>
        <v>0</v>
      </c>
      <c r="Y293" s="14">
        <f>$P293/SUMIF(Wolf2021FFProjections!$A$2:$A$353,$A293,Wolf2021FFProjections!$P$2:$P$353)</f>
        <v>0.13416815742397137</v>
      </c>
      <c r="Z293" s="14">
        <f>$S293/SUMIF(Wolf2021FFProjections!$A$2:$A$353,$A293,Wolf2021FFProjections!$S$2:$S$353)</f>
        <v>0.12404627122815653</v>
      </c>
    </row>
    <row r="294" spans="1:26" x14ac:dyDescent="0.3">
      <c r="A294" t="s">
        <v>235</v>
      </c>
      <c r="B294" t="s">
        <v>239</v>
      </c>
      <c r="C294" t="s">
        <v>18</v>
      </c>
      <c r="D294">
        <v>28</v>
      </c>
      <c r="E294">
        <v>28</v>
      </c>
      <c r="F294">
        <v>22.5</v>
      </c>
      <c r="G294">
        <v>17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17</v>
      </c>
      <c r="Q294">
        <v>11</v>
      </c>
      <c r="R294">
        <v>0.67</v>
      </c>
      <c r="S294">
        <v>110</v>
      </c>
      <c r="T294">
        <v>1</v>
      </c>
      <c r="U294">
        <v>10</v>
      </c>
      <c r="V294">
        <v>0</v>
      </c>
      <c r="W294" s="14">
        <f>M294/SUMIF(Wolf2021FFProjections!$A$2:$A$353,$A294,Wolf2021FFProjections!$M$2:$M$353)</f>
        <v>0</v>
      </c>
      <c r="X294" s="14">
        <f>$N294/SUMIF(Wolf2021FFProjections!$A$2:$A$353,$A294,Wolf2021FFProjections!$N$2:$N$353)</f>
        <v>0</v>
      </c>
      <c r="Y294" s="14">
        <f>$P294/SUMIF(Wolf2021FFProjections!$A$2:$A$353,$A294,Wolf2021FFProjections!$P$2:$P$353)</f>
        <v>3.041144901610018E-2</v>
      </c>
      <c r="Z294" s="14">
        <f>$S294/SUMIF(Wolf2021FFProjections!$A$2:$A$353,$A294,Wolf2021FFProjections!$S$2:$S$353)</f>
        <v>2.7073590942653211E-2</v>
      </c>
    </row>
    <row r="295" spans="1:26" x14ac:dyDescent="0.3">
      <c r="A295" t="s">
        <v>235</v>
      </c>
      <c r="B295" t="s">
        <v>240</v>
      </c>
      <c r="C295" t="s">
        <v>20</v>
      </c>
      <c r="D295">
        <v>222.4</v>
      </c>
      <c r="E295">
        <v>222.4</v>
      </c>
      <c r="F295">
        <v>182.9</v>
      </c>
      <c r="G295">
        <v>143.4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127</v>
      </c>
      <c r="Q295">
        <v>79</v>
      </c>
      <c r="R295">
        <v>0.62</v>
      </c>
      <c r="S295">
        <v>1074</v>
      </c>
      <c r="T295">
        <v>6</v>
      </c>
      <c r="U295">
        <v>13.6</v>
      </c>
      <c r="V295">
        <v>0</v>
      </c>
      <c r="W295" s="14">
        <f>M295/SUMIF(Wolf2021FFProjections!$A$2:$A$353,$A295,Wolf2021FFProjections!$M$2:$M$353)</f>
        <v>0</v>
      </c>
      <c r="X295" s="14">
        <f>$N295/SUMIF(Wolf2021FFProjections!$A$2:$A$353,$A295,Wolf2021FFProjections!$N$2:$N$353)</f>
        <v>0</v>
      </c>
      <c r="Y295" s="14">
        <f>$P295/SUMIF(Wolf2021FFProjections!$A$2:$A$353,$A295,Wolf2021FFProjections!$P$2:$P$353)</f>
        <v>0.22719141323792486</v>
      </c>
      <c r="Z295" s="14">
        <f>$S295/SUMIF(Wolf2021FFProjections!$A$2:$A$353,$A295,Wolf2021FFProjections!$S$2:$S$353)</f>
        <v>0.26433669702190499</v>
      </c>
    </row>
    <row r="296" spans="1:26" x14ac:dyDescent="0.3">
      <c r="A296" t="s">
        <v>235</v>
      </c>
      <c r="B296" t="s">
        <v>241</v>
      </c>
      <c r="C296" t="s">
        <v>20</v>
      </c>
      <c r="D296">
        <v>137.69999999999999</v>
      </c>
      <c r="E296">
        <v>137.69999999999999</v>
      </c>
      <c r="F296">
        <v>113.7</v>
      </c>
      <c r="G296">
        <v>89.7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19</v>
      </c>
      <c r="N296">
        <v>112</v>
      </c>
      <c r="O296">
        <v>1</v>
      </c>
      <c r="P296">
        <v>75</v>
      </c>
      <c r="Q296">
        <v>48</v>
      </c>
      <c r="R296">
        <v>0.64</v>
      </c>
      <c r="S296">
        <v>485</v>
      </c>
      <c r="T296">
        <v>4</v>
      </c>
      <c r="U296">
        <v>10.1</v>
      </c>
      <c r="V296">
        <v>5.9</v>
      </c>
      <c r="W296" s="14">
        <f>M296/SUMIF(Wolf2021FFProjections!$A$2:$A$353,$A296,Wolf2021FFProjections!$M$2:$M$353)</f>
        <v>4.1666666666666664E-2</v>
      </c>
      <c r="X296" s="14">
        <f>$N296/SUMIF(Wolf2021FFProjections!$A$2:$A$353,$A296,Wolf2021FFProjections!$N$2:$N$353)</f>
        <v>5.533596837944664E-2</v>
      </c>
      <c r="Y296" s="14">
        <f>$P296/SUMIF(Wolf2021FFProjections!$A$2:$A$353,$A296,Wolf2021FFProjections!$P$2:$P$353)</f>
        <v>0.13416815742397137</v>
      </c>
      <c r="Z296" s="14">
        <f>$S296/SUMIF(Wolf2021FFProjections!$A$2:$A$353,$A296,Wolf2021FFProjections!$S$2:$S$353)</f>
        <v>0.11936992370169826</v>
      </c>
    </row>
    <row r="297" spans="1:26" x14ac:dyDescent="0.3">
      <c r="A297" t="s">
        <v>235</v>
      </c>
      <c r="B297" t="s">
        <v>452</v>
      </c>
      <c r="C297" t="s">
        <v>20</v>
      </c>
      <c r="D297">
        <v>188.8</v>
      </c>
      <c r="E297">
        <v>188.8</v>
      </c>
      <c r="F297">
        <v>155.30000000000001</v>
      </c>
      <c r="G297">
        <v>121.8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104</v>
      </c>
      <c r="Q297">
        <v>67</v>
      </c>
      <c r="R297">
        <v>0.64</v>
      </c>
      <c r="S297">
        <v>918</v>
      </c>
      <c r="T297">
        <v>5</v>
      </c>
      <c r="U297">
        <v>13.7</v>
      </c>
      <c r="V297">
        <v>0</v>
      </c>
      <c r="W297" s="14">
        <f>M297/SUMIF(Wolf2021FFProjections!$A$2:$A$353,$A297,Wolf2021FFProjections!$M$2:$M$353)</f>
        <v>0</v>
      </c>
      <c r="X297" s="14">
        <f>$N297/SUMIF(Wolf2021FFProjections!$A$2:$A$353,$A297,Wolf2021FFProjections!$N$2:$N$353)</f>
        <v>0</v>
      </c>
      <c r="Y297" s="14">
        <f>$P297/SUMIF(Wolf2021FFProjections!$A$2:$A$353,$A297,Wolf2021FFProjections!$P$2:$P$353)</f>
        <v>0.18604651162790697</v>
      </c>
      <c r="Z297" s="14">
        <f>$S297/SUMIF(Wolf2021FFProjections!$A$2:$A$353,$A297,Wolf2021FFProjections!$S$2:$S$353)</f>
        <v>0.22594142259414227</v>
      </c>
    </row>
    <row r="298" spans="1:26" x14ac:dyDescent="0.3">
      <c r="A298" t="s">
        <v>235</v>
      </c>
      <c r="B298" t="s">
        <v>242</v>
      </c>
      <c r="C298" t="s">
        <v>20</v>
      </c>
      <c r="D298">
        <v>44.4</v>
      </c>
      <c r="E298">
        <v>44.4</v>
      </c>
      <c r="F298">
        <v>36.4</v>
      </c>
      <c r="G298">
        <v>28.4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29</v>
      </c>
      <c r="Q298">
        <v>16</v>
      </c>
      <c r="R298">
        <v>0.55000000000000004</v>
      </c>
      <c r="S298">
        <v>224</v>
      </c>
      <c r="T298">
        <v>1</v>
      </c>
      <c r="U298">
        <v>14</v>
      </c>
      <c r="V298">
        <v>4.5</v>
      </c>
      <c r="W298" s="14">
        <f>M298/SUMIF(Wolf2021FFProjections!$A$2:$A$353,$A298,Wolf2021FFProjections!$M$2:$M$353)</f>
        <v>0</v>
      </c>
      <c r="X298" s="14">
        <f>$N298/SUMIF(Wolf2021FFProjections!$A$2:$A$353,$A298,Wolf2021FFProjections!$N$2:$N$353)</f>
        <v>0</v>
      </c>
      <c r="Y298" s="14">
        <f>$P298/SUMIF(Wolf2021FFProjections!$A$2:$A$353,$A298,Wolf2021FFProjections!$P$2:$P$353)</f>
        <v>5.1878354203935599E-2</v>
      </c>
      <c r="Z298" s="14">
        <f>$S298/SUMIF(Wolf2021FFProjections!$A$2:$A$353,$A298,Wolf2021FFProjections!$S$2:$S$353)</f>
        <v>5.5131676101402904E-2</v>
      </c>
    </row>
    <row r="299" spans="1:26" x14ac:dyDescent="0.3">
      <c r="A299" t="s">
        <v>216</v>
      </c>
      <c r="B299" t="s">
        <v>217</v>
      </c>
      <c r="C299" t="s">
        <v>13</v>
      </c>
      <c r="D299">
        <v>379.5</v>
      </c>
      <c r="E299">
        <v>431.5</v>
      </c>
      <c r="F299">
        <v>379.5</v>
      </c>
      <c r="G299">
        <v>379.5</v>
      </c>
      <c r="H299">
        <v>514</v>
      </c>
      <c r="I299">
        <v>329</v>
      </c>
      <c r="J299">
        <v>4086</v>
      </c>
      <c r="K299">
        <v>26</v>
      </c>
      <c r="L299">
        <v>12</v>
      </c>
      <c r="M299">
        <v>102</v>
      </c>
      <c r="N299">
        <v>592</v>
      </c>
      <c r="O299">
        <v>6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5.8</v>
      </c>
      <c r="W299" s="14">
        <f>M299/SUMIF(Wolf2021FFProjections!$A$2:$A$353,$A299,Wolf2021FFProjections!$M$2:$M$353)</f>
        <v>0.20039292730844793</v>
      </c>
      <c r="X299" s="14">
        <f>$N299/SUMIF(Wolf2021FFProjections!$A$2:$A$353,$A299,Wolf2021FFProjections!$N$2:$N$353)</f>
        <v>0.23288749016522423</v>
      </c>
      <c r="Y299" s="14">
        <f>$P299/SUMIF(Wolf2021FFProjections!$A$2:$A$353,$A299,Wolf2021FFProjections!$P$2:$P$353)</f>
        <v>0</v>
      </c>
      <c r="Z299" s="14">
        <f>$S299/SUMIF(Wolf2021FFProjections!$A$2:$A$353,$A299,Wolf2021FFProjections!$S$2:$S$353)</f>
        <v>0</v>
      </c>
    </row>
    <row r="300" spans="1:26" x14ac:dyDescent="0.3">
      <c r="A300" t="s">
        <v>216</v>
      </c>
      <c r="B300" t="s">
        <v>439</v>
      </c>
      <c r="C300" t="s">
        <v>13</v>
      </c>
      <c r="D300">
        <v>3.1</v>
      </c>
      <c r="E300">
        <v>3.1</v>
      </c>
      <c r="F300">
        <v>3.1</v>
      </c>
      <c r="G300">
        <v>3.1</v>
      </c>
      <c r="H300">
        <v>10</v>
      </c>
      <c r="I300">
        <v>5</v>
      </c>
      <c r="J300">
        <v>62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3</v>
      </c>
      <c r="W300" s="14">
        <f>M300/SUMIF(Wolf2021FFProjections!$A$2:$A$353,$A300,Wolf2021FFProjections!$M$2:$M$353)</f>
        <v>0</v>
      </c>
      <c r="X300" s="14">
        <f>$N300/SUMIF(Wolf2021FFProjections!$A$2:$A$353,$A300,Wolf2021FFProjections!$N$2:$N$353)</f>
        <v>0</v>
      </c>
      <c r="Y300" s="14">
        <f>$P300/SUMIF(Wolf2021FFProjections!$A$2:$A$353,$A300,Wolf2021FFProjections!$P$2:$P$353)</f>
        <v>0</v>
      </c>
      <c r="Z300" s="14">
        <f>$S300/SUMIF(Wolf2021FFProjections!$A$2:$A$353,$A300,Wolf2021FFProjections!$S$2:$S$353)</f>
        <v>0</v>
      </c>
    </row>
    <row r="301" spans="1:26" x14ac:dyDescent="0.3">
      <c r="A301" t="s">
        <v>216</v>
      </c>
      <c r="B301" t="s">
        <v>440</v>
      </c>
      <c r="C301" t="s">
        <v>16</v>
      </c>
      <c r="D301">
        <v>159.4</v>
      </c>
      <c r="E301">
        <v>159.4</v>
      </c>
      <c r="F301">
        <v>147.4</v>
      </c>
      <c r="G301">
        <v>135.4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178</v>
      </c>
      <c r="N301">
        <v>872</v>
      </c>
      <c r="O301">
        <v>4</v>
      </c>
      <c r="P301">
        <v>31</v>
      </c>
      <c r="Q301">
        <v>24</v>
      </c>
      <c r="R301">
        <v>0.77</v>
      </c>
      <c r="S301">
        <v>182</v>
      </c>
      <c r="T301">
        <v>1</v>
      </c>
      <c r="U301">
        <v>7.6</v>
      </c>
      <c r="V301">
        <v>4.9000000000000004</v>
      </c>
      <c r="W301" s="14">
        <f>M301/SUMIF(Wolf2021FFProjections!$A$2:$A$353,$A301,Wolf2021FFProjections!$M$2:$M$353)</f>
        <v>0.34970530451866405</v>
      </c>
      <c r="X301" s="14">
        <f>$N301/SUMIF(Wolf2021FFProjections!$A$2:$A$353,$A301,Wolf2021FFProjections!$N$2:$N$353)</f>
        <v>0.34303697875688433</v>
      </c>
      <c r="Y301" s="14">
        <f>$P301/SUMIF(Wolf2021FFProjections!$A$2:$A$353,$A301,Wolf2021FFProjections!$P$2:$P$353)</f>
        <v>6.3655030800821355E-2</v>
      </c>
      <c r="Z301" s="14">
        <f>$S301/SUMIF(Wolf2021FFProjections!$A$2:$A$353,$A301,Wolf2021FFProjections!$S$2:$S$353)</f>
        <v>4.6955624355005159E-2</v>
      </c>
    </row>
    <row r="302" spans="1:26" x14ac:dyDescent="0.3">
      <c r="A302" t="s">
        <v>216</v>
      </c>
      <c r="B302" t="s">
        <v>219</v>
      </c>
      <c r="C302" t="s">
        <v>16</v>
      </c>
      <c r="D302">
        <v>135.19999999999999</v>
      </c>
      <c r="E302">
        <v>135.19999999999999</v>
      </c>
      <c r="F302">
        <v>120.2</v>
      </c>
      <c r="G302">
        <v>105.2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112</v>
      </c>
      <c r="N302">
        <v>482</v>
      </c>
      <c r="O302">
        <v>6</v>
      </c>
      <c r="P302">
        <v>37</v>
      </c>
      <c r="Q302">
        <v>30</v>
      </c>
      <c r="R302">
        <v>0.8</v>
      </c>
      <c r="S302">
        <v>210</v>
      </c>
      <c r="T302">
        <v>0</v>
      </c>
      <c r="U302">
        <v>7</v>
      </c>
      <c r="V302">
        <v>4.3</v>
      </c>
      <c r="W302" s="14">
        <f>M302/SUMIF(Wolf2021FFProjections!$A$2:$A$353,$A302,Wolf2021FFProjections!$M$2:$M$353)</f>
        <v>0.2200392927308448</v>
      </c>
      <c r="X302" s="14">
        <f>$N302/SUMIF(Wolf2021FFProjections!$A$2:$A$353,$A302,Wolf2021FFProjections!$N$2:$N$353)</f>
        <v>0.18961447678992918</v>
      </c>
      <c r="Y302" s="14">
        <f>$P302/SUMIF(Wolf2021FFProjections!$A$2:$A$353,$A302,Wolf2021FFProjections!$P$2:$P$353)</f>
        <v>7.5975359342915813E-2</v>
      </c>
      <c r="Z302" s="14">
        <f>$S302/SUMIF(Wolf2021FFProjections!$A$2:$A$353,$A302,Wolf2021FFProjections!$S$2:$S$353)</f>
        <v>5.4179566563467493E-2</v>
      </c>
    </row>
    <row r="303" spans="1:26" x14ac:dyDescent="0.3">
      <c r="A303" t="s">
        <v>216</v>
      </c>
      <c r="B303" t="s">
        <v>441</v>
      </c>
      <c r="C303" t="s">
        <v>16</v>
      </c>
      <c r="D303">
        <v>44.4</v>
      </c>
      <c r="E303">
        <v>44.4</v>
      </c>
      <c r="F303">
        <v>42.4</v>
      </c>
      <c r="G303">
        <v>40.4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61</v>
      </c>
      <c r="N303">
        <v>262</v>
      </c>
      <c r="O303">
        <v>2</v>
      </c>
      <c r="P303">
        <v>5</v>
      </c>
      <c r="Q303">
        <v>4</v>
      </c>
      <c r="R303">
        <v>0.8</v>
      </c>
      <c r="S303">
        <v>22</v>
      </c>
      <c r="T303">
        <v>0</v>
      </c>
      <c r="U303">
        <v>5.5</v>
      </c>
      <c r="V303">
        <v>4.3</v>
      </c>
      <c r="W303" s="14">
        <f>M303/SUMIF(Wolf2021FFProjections!$A$2:$A$353,$A303,Wolf2021FFProjections!$M$2:$M$353)</f>
        <v>0.11984282907662082</v>
      </c>
      <c r="X303" s="14">
        <f>$N303/SUMIF(Wolf2021FFProjections!$A$2:$A$353,$A303,Wolf2021FFProjections!$N$2:$N$353)</f>
        <v>0.10306845003933911</v>
      </c>
      <c r="Y303" s="14">
        <f>$P303/SUMIF(Wolf2021FFProjections!$A$2:$A$353,$A303,Wolf2021FFProjections!$P$2:$P$353)</f>
        <v>1.0266940451745379E-2</v>
      </c>
      <c r="Z303" s="14">
        <f>$S303/SUMIF(Wolf2021FFProjections!$A$2:$A$353,$A303,Wolf2021FFProjections!$S$2:$S$353)</f>
        <v>5.6759545923632613E-3</v>
      </c>
    </row>
    <row r="304" spans="1:26" x14ac:dyDescent="0.3">
      <c r="A304" t="s">
        <v>216</v>
      </c>
      <c r="B304" t="s">
        <v>220</v>
      </c>
      <c r="C304" t="s">
        <v>18</v>
      </c>
      <c r="D304">
        <v>193.1</v>
      </c>
      <c r="E304">
        <v>193.1</v>
      </c>
      <c r="F304">
        <v>159.1</v>
      </c>
      <c r="G304">
        <v>125.1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105</v>
      </c>
      <c r="Q304">
        <v>68</v>
      </c>
      <c r="R304">
        <v>0.65</v>
      </c>
      <c r="S304">
        <v>891</v>
      </c>
      <c r="T304">
        <v>6</v>
      </c>
      <c r="U304">
        <v>13.1</v>
      </c>
      <c r="V304">
        <v>0</v>
      </c>
      <c r="W304" s="14">
        <f>M304/SUMIF(Wolf2021FFProjections!$A$2:$A$353,$A304,Wolf2021FFProjections!$M$2:$M$353)</f>
        <v>0</v>
      </c>
      <c r="X304" s="14">
        <f>$N304/SUMIF(Wolf2021FFProjections!$A$2:$A$353,$A304,Wolf2021FFProjections!$N$2:$N$353)</f>
        <v>0</v>
      </c>
      <c r="Y304" s="14">
        <f>$P304/SUMIF(Wolf2021FFProjections!$A$2:$A$353,$A304,Wolf2021FFProjections!$P$2:$P$353)</f>
        <v>0.21560574948665298</v>
      </c>
      <c r="Z304" s="14">
        <f>$S304/SUMIF(Wolf2021FFProjections!$A$2:$A$353,$A304,Wolf2021FFProjections!$S$2:$S$353)</f>
        <v>0.22987616099071206</v>
      </c>
    </row>
    <row r="305" spans="1:26" x14ac:dyDescent="0.3">
      <c r="A305" t="s">
        <v>216</v>
      </c>
      <c r="B305" t="s">
        <v>188</v>
      </c>
      <c r="C305" t="s">
        <v>18</v>
      </c>
      <c r="D305">
        <v>34.5</v>
      </c>
      <c r="E305">
        <v>34.5</v>
      </c>
      <c r="F305">
        <v>28</v>
      </c>
      <c r="G305">
        <v>21.5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21</v>
      </c>
      <c r="Q305">
        <v>13</v>
      </c>
      <c r="R305">
        <v>0.6</v>
      </c>
      <c r="S305">
        <v>155</v>
      </c>
      <c r="T305">
        <v>1</v>
      </c>
      <c r="U305">
        <v>11.9</v>
      </c>
      <c r="V305">
        <v>0</v>
      </c>
      <c r="W305" s="14">
        <f>M305/SUMIF(Wolf2021FFProjections!$A$2:$A$353,$A305,Wolf2021FFProjections!$M$2:$M$353)</f>
        <v>0</v>
      </c>
      <c r="X305" s="14">
        <f>$N305/SUMIF(Wolf2021FFProjections!$A$2:$A$353,$A305,Wolf2021FFProjections!$N$2:$N$353)</f>
        <v>0</v>
      </c>
      <c r="Y305" s="14">
        <f>$P305/SUMIF(Wolf2021FFProjections!$A$2:$A$353,$A305,Wolf2021FFProjections!$P$2:$P$353)</f>
        <v>4.3121149897330596E-2</v>
      </c>
      <c r="Z305" s="14">
        <f>$S305/SUMIF(Wolf2021FFProjections!$A$2:$A$353,$A305,Wolf2021FFProjections!$S$2:$S$353)</f>
        <v>3.9989680082559341E-2</v>
      </c>
    </row>
    <row r="306" spans="1:26" x14ac:dyDescent="0.3">
      <c r="A306" t="s">
        <v>216</v>
      </c>
      <c r="B306" t="s">
        <v>222</v>
      </c>
      <c r="C306" t="s">
        <v>20</v>
      </c>
      <c r="D306">
        <v>255.6</v>
      </c>
      <c r="E306">
        <v>255.6</v>
      </c>
      <c r="F306">
        <v>220.6</v>
      </c>
      <c r="G306">
        <v>185.6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41</v>
      </c>
      <c r="N306">
        <v>234</v>
      </c>
      <c r="O306">
        <v>3</v>
      </c>
      <c r="P306">
        <v>115</v>
      </c>
      <c r="Q306">
        <v>70</v>
      </c>
      <c r="R306">
        <v>0.61</v>
      </c>
      <c r="S306">
        <v>1022</v>
      </c>
      <c r="T306">
        <v>7</v>
      </c>
      <c r="U306">
        <v>14.6</v>
      </c>
      <c r="V306">
        <v>5.7</v>
      </c>
      <c r="W306" s="14">
        <f>M306/SUMIF(Wolf2021FFProjections!$A$2:$A$353,$A306,Wolf2021FFProjections!$M$2:$M$353)</f>
        <v>8.0550098231827114E-2</v>
      </c>
      <c r="X306" s="14">
        <f>$N306/SUMIF(Wolf2021FFProjections!$A$2:$A$353,$A306,Wolf2021FFProjections!$N$2:$N$353)</f>
        <v>9.2053501180173095E-2</v>
      </c>
      <c r="Y306" s="14">
        <f>$P306/SUMIF(Wolf2021FFProjections!$A$2:$A$353,$A306,Wolf2021FFProjections!$P$2:$P$353)</f>
        <v>0.23613963039014374</v>
      </c>
      <c r="Z306" s="14">
        <f>$S306/SUMIF(Wolf2021FFProjections!$A$2:$A$353,$A306,Wolf2021FFProjections!$S$2:$S$353)</f>
        <v>0.26367389060887514</v>
      </c>
    </row>
    <row r="307" spans="1:26" x14ac:dyDescent="0.3">
      <c r="A307" t="s">
        <v>216</v>
      </c>
      <c r="B307" t="s">
        <v>221</v>
      </c>
      <c r="C307" t="s">
        <v>20</v>
      </c>
      <c r="D307">
        <v>219.5</v>
      </c>
      <c r="E307">
        <v>219.5</v>
      </c>
      <c r="F307">
        <v>187.5</v>
      </c>
      <c r="G307">
        <v>155.5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15</v>
      </c>
      <c r="N307">
        <v>100</v>
      </c>
      <c r="O307">
        <v>1</v>
      </c>
      <c r="P307">
        <v>105</v>
      </c>
      <c r="Q307">
        <v>64</v>
      </c>
      <c r="R307">
        <v>0.61</v>
      </c>
      <c r="S307">
        <v>915</v>
      </c>
      <c r="T307">
        <v>8</v>
      </c>
      <c r="U307">
        <v>14.3</v>
      </c>
      <c r="V307">
        <v>6.7</v>
      </c>
      <c r="W307" s="14">
        <f>M307/SUMIF(Wolf2021FFProjections!$A$2:$A$353,$A307,Wolf2021FFProjections!$M$2:$M$353)</f>
        <v>2.9469548133595286E-2</v>
      </c>
      <c r="X307" s="14">
        <f>$N307/SUMIF(Wolf2021FFProjections!$A$2:$A$353,$A307,Wolf2021FFProjections!$N$2:$N$353)</f>
        <v>3.9339103068450038E-2</v>
      </c>
      <c r="Y307" s="14">
        <f>$P307/SUMIF(Wolf2021FFProjections!$A$2:$A$353,$A307,Wolf2021FFProjections!$P$2:$P$353)</f>
        <v>0.21560574948665298</v>
      </c>
      <c r="Z307" s="14">
        <f>$S307/SUMIF(Wolf2021FFProjections!$A$2:$A$353,$A307,Wolf2021FFProjections!$S$2:$S$353)</f>
        <v>0.23606811145510836</v>
      </c>
    </row>
    <row r="308" spans="1:26" x14ac:dyDescent="0.3">
      <c r="A308" t="s">
        <v>216</v>
      </c>
      <c r="B308" t="s">
        <v>442</v>
      </c>
      <c r="C308" t="s">
        <v>20</v>
      </c>
      <c r="D308">
        <v>56.9</v>
      </c>
      <c r="E308">
        <v>56.9</v>
      </c>
      <c r="F308">
        <v>46.4</v>
      </c>
      <c r="G308">
        <v>35.9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37</v>
      </c>
      <c r="Q308">
        <v>21</v>
      </c>
      <c r="R308">
        <v>0.57999999999999996</v>
      </c>
      <c r="S308">
        <v>239</v>
      </c>
      <c r="T308">
        <v>2</v>
      </c>
      <c r="U308">
        <v>11.4</v>
      </c>
      <c r="V308">
        <v>0</v>
      </c>
      <c r="W308" s="14">
        <f>M308/SUMIF(Wolf2021FFProjections!$A$2:$A$353,$A308,Wolf2021FFProjections!$M$2:$M$353)</f>
        <v>0</v>
      </c>
      <c r="X308" s="14">
        <f>$N308/SUMIF(Wolf2021FFProjections!$A$2:$A$353,$A308,Wolf2021FFProjections!$N$2:$N$353)</f>
        <v>0</v>
      </c>
      <c r="Y308" s="14">
        <f>$P308/SUMIF(Wolf2021FFProjections!$A$2:$A$353,$A308,Wolf2021FFProjections!$P$2:$P$353)</f>
        <v>7.5975359342915813E-2</v>
      </c>
      <c r="Z308" s="14">
        <f>$S308/SUMIF(Wolf2021FFProjections!$A$2:$A$353,$A308,Wolf2021FFProjections!$S$2:$S$353)</f>
        <v>6.1661506707946338E-2</v>
      </c>
    </row>
    <row r="309" spans="1:26" x14ac:dyDescent="0.3">
      <c r="A309" t="s">
        <v>216</v>
      </c>
      <c r="B309" t="s">
        <v>443</v>
      </c>
      <c r="C309" t="s">
        <v>20</v>
      </c>
      <c r="D309">
        <v>46</v>
      </c>
      <c r="E309">
        <v>46</v>
      </c>
      <c r="F309">
        <v>38</v>
      </c>
      <c r="G309">
        <v>30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31</v>
      </c>
      <c r="Q309">
        <v>16</v>
      </c>
      <c r="R309">
        <v>0.53</v>
      </c>
      <c r="S309">
        <v>240</v>
      </c>
      <c r="T309">
        <v>1</v>
      </c>
      <c r="U309">
        <v>15</v>
      </c>
      <c r="V309">
        <v>-2</v>
      </c>
      <c r="W309" s="14">
        <f>M309/SUMIF(Wolf2021FFProjections!$A$2:$A$353,$A309,Wolf2021FFProjections!$M$2:$M$353)</f>
        <v>0</v>
      </c>
      <c r="X309" s="14">
        <f>$N309/SUMIF(Wolf2021FFProjections!$A$2:$A$353,$A309,Wolf2021FFProjections!$N$2:$N$353)</f>
        <v>0</v>
      </c>
      <c r="Y309" s="14">
        <f>$P309/SUMIF(Wolf2021FFProjections!$A$2:$A$353,$A309,Wolf2021FFProjections!$P$2:$P$353)</f>
        <v>6.3655030800821355E-2</v>
      </c>
      <c r="Z309" s="14">
        <f>$S309/SUMIF(Wolf2021FFProjections!$A$2:$A$353,$A309,Wolf2021FFProjections!$S$2:$S$353)</f>
        <v>6.1919504643962849E-2</v>
      </c>
    </row>
    <row r="310" spans="1:26" x14ac:dyDescent="0.3">
      <c r="A310" t="s">
        <v>28</v>
      </c>
      <c r="B310" t="s">
        <v>29</v>
      </c>
      <c r="C310" t="s">
        <v>13</v>
      </c>
      <c r="D310">
        <v>385.5</v>
      </c>
      <c r="E310">
        <v>441.5</v>
      </c>
      <c r="F310">
        <v>385.5</v>
      </c>
      <c r="G310">
        <v>385.5</v>
      </c>
      <c r="H310">
        <v>436</v>
      </c>
      <c r="I310">
        <v>287</v>
      </c>
      <c r="J310">
        <v>3200</v>
      </c>
      <c r="K310">
        <v>28</v>
      </c>
      <c r="L310">
        <v>9</v>
      </c>
      <c r="M310">
        <v>154</v>
      </c>
      <c r="N310">
        <v>955</v>
      </c>
      <c r="O310">
        <v>6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6.2</v>
      </c>
      <c r="W310" s="14">
        <f>M310/SUMIF(Wolf2021FFProjections!$A$2:$A$353,$A310,Wolf2021FFProjections!$M$2:$M$353)</f>
        <v>0.28947368421052633</v>
      </c>
      <c r="X310" s="14">
        <f>$N310/SUMIF(Wolf2021FFProjections!$A$2:$A$353,$A310,Wolf2021FFProjections!$N$2:$N$353)</f>
        <v>0.36408692337018683</v>
      </c>
      <c r="Y310" s="14">
        <f>$P310/SUMIF(Wolf2021FFProjections!$A$2:$A$353,$A310,Wolf2021FFProjections!$P$2:$P$353)</f>
        <v>0</v>
      </c>
      <c r="Z310" s="14">
        <f>$S310/SUMIF(Wolf2021FFProjections!$A$2:$A$353,$A310,Wolf2021FFProjections!$S$2:$S$353)</f>
        <v>0</v>
      </c>
    </row>
    <row r="311" spans="1:26" x14ac:dyDescent="0.3">
      <c r="A311" t="s">
        <v>28</v>
      </c>
      <c r="B311" t="s">
        <v>367</v>
      </c>
      <c r="C311" t="s">
        <v>13</v>
      </c>
      <c r="D311">
        <v>28.7</v>
      </c>
      <c r="E311">
        <v>34.700000000000003</v>
      </c>
      <c r="F311">
        <v>28.7</v>
      </c>
      <c r="G311">
        <v>28.7</v>
      </c>
      <c r="H311">
        <v>48</v>
      </c>
      <c r="I311">
        <v>30</v>
      </c>
      <c r="J311">
        <v>334</v>
      </c>
      <c r="K311">
        <v>3</v>
      </c>
      <c r="L311">
        <v>0</v>
      </c>
      <c r="M311">
        <v>17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 s="14">
        <f>M311/SUMIF(Wolf2021FFProjections!$A$2:$A$353,$A311,Wolf2021FFProjections!$M$2:$M$353)</f>
        <v>3.1954887218045111E-2</v>
      </c>
      <c r="X311" s="14">
        <f>$N311/SUMIF(Wolf2021FFProjections!$A$2:$A$353,$A311,Wolf2021FFProjections!$N$2:$N$353)</f>
        <v>0</v>
      </c>
      <c r="Y311" s="14">
        <f>$P311/SUMIF(Wolf2021FFProjections!$A$2:$A$353,$A311,Wolf2021FFProjections!$P$2:$P$353)</f>
        <v>0</v>
      </c>
      <c r="Z311" s="14">
        <f>$S311/SUMIF(Wolf2021FFProjections!$A$2:$A$353,$A311,Wolf2021FFProjections!$S$2:$S$353)</f>
        <v>0</v>
      </c>
    </row>
    <row r="312" spans="1:26" x14ac:dyDescent="0.3">
      <c r="A312" t="s">
        <v>28</v>
      </c>
      <c r="B312" t="s">
        <v>710</v>
      </c>
      <c r="C312" t="s">
        <v>16</v>
      </c>
      <c r="D312">
        <v>174.8</v>
      </c>
      <c r="E312">
        <v>174.8</v>
      </c>
      <c r="F312">
        <v>165.8</v>
      </c>
      <c r="G312">
        <v>156.80000000000001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166</v>
      </c>
      <c r="N312">
        <v>913</v>
      </c>
      <c r="O312">
        <v>8</v>
      </c>
      <c r="P312">
        <v>24</v>
      </c>
      <c r="Q312">
        <v>18</v>
      </c>
      <c r="R312">
        <v>0.74</v>
      </c>
      <c r="S312">
        <v>115</v>
      </c>
      <c r="T312">
        <v>1</v>
      </c>
      <c r="U312">
        <v>6.4</v>
      </c>
      <c r="V312">
        <v>5.5</v>
      </c>
      <c r="W312" s="14">
        <f>M312/SUMIF(Wolf2021FFProjections!$A$2:$A$353,$A312,Wolf2021FFProjections!$M$2:$M$353)</f>
        <v>0.31203007518796994</v>
      </c>
      <c r="X312" s="14">
        <f>$N312/SUMIF(Wolf2021FFProjections!$A$2:$A$353,$A312,Wolf2021FFProjections!$N$2:$N$353)</f>
        <v>0.34807472359893254</v>
      </c>
      <c r="Y312" s="14">
        <f>$P312/SUMIF(Wolf2021FFProjections!$A$2:$A$353,$A312,Wolf2021FFProjections!$P$2:$P$353)</f>
        <v>5.2173913043478258E-2</v>
      </c>
      <c r="Z312" s="14">
        <f>$S312/SUMIF(Wolf2021FFProjections!$A$2:$A$353,$A312,Wolf2021FFProjections!$S$2:$S$353)</f>
        <v>3.3763945977686435E-2</v>
      </c>
    </row>
    <row r="313" spans="1:26" x14ac:dyDescent="0.3">
      <c r="A313" t="s">
        <v>28</v>
      </c>
      <c r="B313" t="s">
        <v>773</v>
      </c>
      <c r="C313" t="s">
        <v>16</v>
      </c>
      <c r="D313">
        <v>108.9</v>
      </c>
      <c r="E313">
        <v>108.9</v>
      </c>
      <c r="F313">
        <v>96.9</v>
      </c>
      <c r="G313">
        <v>84.9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92</v>
      </c>
      <c r="N313">
        <v>386</v>
      </c>
      <c r="O313">
        <v>3</v>
      </c>
      <c r="P313">
        <v>29</v>
      </c>
      <c r="Q313">
        <v>24</v>
      </c>
      <c r="R313">
        <v>0.82</v>
      </c>
      <c r="S313">
        <v>163</v>
      </c>
      <c r="T313">
        <v>2</v>
      </c>
      <c r="U313">
        <v>6.8</v>
      </c>
      <c r="V313">
        <v>4.2</v>
      </c>
      <c r="W313" s="14">
        <f>M313/SUMIF(Wolf2021FFProjections!$A$2:$A$353,$A313,Wolf2021FFProjections!$M$2:$M$353)</f>
        <v>0.17293233082706766</v>
      </c>
      <c r="X313" s="14">
        <f>$N313/SUMIF(Wolf2021FFProjections!$A$2:$A$353,$A313,Wolf2021FFProjections!$N$2:$N$353)</f>
        <v>0.14715974075486085</v>
      </c>
      <c r="Y313" s="14">
        <f>$P313/SUMIF(Wolf2021FFProjections!$A$2:$A$353,$A313,Wolf2021FFProjections!$P$2:$P$353)</f>
        <v>6.3043478260869562E-2</v>
      </c>
      <c r="Z313" s="14">
        <f>$S313/SUMIF(Wolf2021FFProjections!$A$2:$A$353,$A313,Wolf2021FFProjections!$S$2:$S$353)</f>
        <v>4.7856723429242513E-2</v>
      </c>
    </row>
    <row r="314" spans="1:26" x14ac:dyDescent="0.3">
      <c r="A314" t="s">
        <v>28</v>
      </c>
      <c r="B314" t="s">
        <v>119</v>
      </c>
      <c r="C314" t="s">
        <v>16</v>
      </c>
      <c r="D314">
        <v>83.4</v>
      </c>
      <c r="E314">
        <v>83.4</v>
      </c>
      <c r="F314">
        <v>78.400000000000006</v>
      </c>
      <c r="G314">
        <v>73.400000000000006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97</v>
      </c>
      <c r="N314">
        <v>369</v>
      </c>
      <c r="O314">
        <v>4</v>
      </c>
      <c r="P314">
        <v>15</v>
      </c>
      <c r="Q314">
        <v>10</v>
      </c>
      <c r="R314">
        <v>0.67</v>
      </c>
      <c r="S314">
        <v>65</v>
      </c>
      <c r="T314">
        <v>1</v>
      </c>
      <c r="U314">
        <v>6.5</v>
      </c>
      <c r="V314">
        <v>3.8</v>
      </c>
      <c r="W314" s="14">
        <f>M314/SUMIF(Wolf2021FFProjections!$A$2:$A$353,$A314,Wolf2021FFProjections!$M$2:$M$353)</f>
        <v>0.18233082706766918</v>
      </c>
      <c r="X314" s="14">
        <f>$N314/SUMIF(Wolf2021FFProjections!$A$2:$A$353,$A314,Wolf2021FFProjections!$N$2:$N$353)</f>
        <v>0.14067861227601983</v>
      </c>
      <c r="Y314" s="14">
        <f>$P314/SUMIF(Wolf2021FFProjections!$A$2:$A$353,$A314,Wolf2021FFProjections!$P$2:$P$353)</f>
        <v>3.2608695652173912E-2</v>
      </c>
      <c r="Z314" s="14">
        <f>$S314/SUMIF(Wolf2021FFProjections!$A$2:$A$353,$A314,Wolf2021FFProjections!$S$2:$S$353)</f>
        <v>1.9083969465648856E-2</v>
      </c>
    </row>
    <row r="315" spans="1:26" x14ac:dyDescent="0.3">
      <c r="A315" t="s">
        <v>28</v>
      </c>
      <c r="B315" t="s">
        <v>30</v>
      </c>
      <c r="C315" t="s">
        <v>18</v>
      </c>
      <c r="D315">
        <v>234.1</v>
      </c>
      <c r="E315">
        <v>234.1</v>
      </c>
      <c r="F315">
        <v>194.6</v>
      </c>
      <c r="G315">
        <v>155.1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121</v>
      </c>
      <c r="Q315">
        <v>79</v>
      </c>
      <c r="R315">
        <v>0.65</v>
      </c>
      <c r="S315">
        <v>1011</v>
      </c>
      <c r="T315">
        <v>9</v>
      </c>
      <c r="U315">
        <v>12.8</v>
      </c>
      <c r="V315">
        <v>0</v>
      </c>
      <c r="W315" s="14">
        <f>M315/SUMIF(Wolf2021FFProjections!$A$2:$A$353,$A315,Wolf2021FFProjections!$M$2:$M$353)</f>
        <v>0</v>
      </c>
      <c r="X315" s="14">
        <f>$N315/SUMIF(Wolf2021FFProjections!$A$2:$A$353,$A315,Wolf2021FFProjections!$N$2:$N$353)</f>
        <v>0</v>
      </c>
      <c r="Y315" s="14">
        <f>$P315/SUMIF(Wolf2021FFProjections!$A$2:$A$353,$A315,Wolf2021FFProjections!$P$2:$P$353)</f>
        <v>0.26304347826086955</v>
      </c>
      <c r="Z315" s="14">
        <f>$S315/SUMIF(Wolf2021FFProjections!$A$2:$A$353,$A315,Wolf2021FFProjections!$S$2:$S$353)</f>
        <v>0.29682912507339987</v>
      </c>
    </row>
    <row r="316" spans="1:26" x14ac:dyDescent="0.3">
      <c r="A316" t="s">
        <v>28</v>
      </c>
      <c r="B316" t="s">
        <v>754</v>
      </c>
      <c r="C316" t="s">
        <v>18</v>
      </c>
      <c r="D316">
        <v>116.4</v>
      </c>
      <c r="E316">
        <v>116.4</v>
      </c>
      <c r="F316">
        <v>94.9</v>
      </c>
      <c r="G316">
        <v>73.400000000000006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63</v>
      </c>
      <c r="Q316">
        <v>43</v>
      </c>
      <c r="R316">
        <v>0.68</v>
      </c>
      <c r="S316">
        <v>494</v>
      </c>
      <c r="T316">
        <v>4</v>
      </c>
      <c r="U316">
        <v>11.5</v>
      </c>
      <c r="V316">
        <v>0</v>
      </c>
      <c r="W316" s="14">
        <f>M316/SUMIF(Wolf2021FFProjections!$A$2:$A$353,$A316,Wolf2021FFProjections!$M$2:$M$353)</f>
        <v>0</v>
      </c>
      <c r="X316" s="14">
        <f>$N316/SUMIF(Wolf2021FFProjections!$A$2:$A$353,$A316,Wolf2021FFProjections!$N$2:$N$353)</f>
        <v>0</v>
      </c>
      <c r="Y316" s="14">
        <f>$P316/SUMIF(Wolf2021FFProjections!$A$2:$A$353,$A316,Wolf2021FFProjections!$P$2:$P$353)</f>
        <v>0.13695652173913042</v>
      </c>
      <c r="Z316" s="14">
        <f>$S316/SUMIF(Wolf2021FFProjections!$A$2:$A$353,$A316,Wolf2021FFProjections!$S$2:$S$353)</f>
        <v>0.14503816793893129</v>
      </c>
    </row>
    <row r="317" spans="1:26" x14ac:dyDescent="0.3">
      <c r="A317" t="s">
        <v>28</v>
      </c>
      <c r="B317" t="s">
        <v>31</v>
      </c>
      <c r="C317" t="s">
        <v>20</v>
      </c>
      <c r="D317">
        <v>219</v>
      </c>
      <c r="E317">
        <v>219</v>
      </c>
      <c r="F317">
        <v>182</v>
      </c>
      <c r="G317">
        <v>145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116</v>
      </c>
      <c r="Q317">
        <v>74</v>
      </c>
      <c r="R317">
        <v>0.64</v>
      </c>
      <c r="S317">
        <v>910</v>
      </c>
      <c r="T317">
        <v>9</v>
      </c>
      <c r="U317">
        <v>12.3</v>
      </c>
      <c r="V317">
        <v>0</v>
      </c>
      <c r="W317" s="14">
        <f>M317/SUMIF(Wolf2021FFProjections!$A$2:$A$353,$A317,Wolf2021FFProjections!$M$2:$M$353)</f>
        <v>0</v>
      </c>
      <c r="X317" s="14">
        <f>$N317/SUMIF(Wolf2021FFProjections!$A$2:$A$353,$A317,Wolf2021FFProjections!$N$2:$N$353)</f>
        <v>0</v>
      </c>
      <c r="Y317" s="14">
        <f>$P317/SUMIF(Wolf2021FFProjections!$A$2:$A$353,$A317,Wolf2021FFProjections!$P$2:$P$353)</f>
        <v>0.25217391304347825</v>
      </c>
      <c r="Z317" s="14">
        <f>$S317/SUMIF(Wolf2021FFProjections!$A$2:$A$353,$A317,Wolf2021FFProjections!$S$2:$S$353)</f>
        <v>0.26717557251908397</v>
      </c>
    </row>
    <row r="318" spans="1:26" x14ac:dyDescent="0.3">
      <c r="A318" t="s">
        <v>28</v>
      </c>
      <c r="B318" t="s">
        <v>368</v>
      </c>
      <c r="C318" t="s">
        <v>20</v>
      </c>
      <c r="D318">
        <v>66</v>
      </c>
      <c r="E318">
        <v>66</v>
      </c>
      <c r="F318">
        <v>52.5</v>
      </c>
      <c r="G318">
        <v>39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6</v>
      </c>
      <c r="N318">
        <v>0</v>
      </c>
      <c r="O318">
        <v>0</v>
      </c>
      <c r="P318">
        <v>39</v>
      </c>
      <c r="Q318">
        <v>27</v>
      </c>
      <c r="R318">
        <v>0.69</v>
      </c>
      <c r="S318">
        <v>270</v>
      </c>
      <c r="T318">
        <v>2</v>
      </c>
      <c r="U318">
        <v>10</v>
      </c>
      <c r="V318">
        <v>0</v>
      </c>
      <c r="W318" s="14">
        <f>M318/SUMIF(Wolf2021FFProjections!$A$2:$A$353,$A318,Wolf2021FFProjections!$M$2:$M$353)</f>
        <v>1.1278195488721804E-2</v>
      </c>
      <c r="X318" s="14">
        <f>$N318/SUMIF(Wolf2021FFProjections!$A$2:$A$353,$A318,Wolf2021FFProjections!$N$2:$N$353)</f>
        <v>0</v>
      </c>
      <c r="Y318" s="14">
        <f>$P318/SUMIF(Wolf2021FFProjections!$A$2:$A$353,$A318,Wolf2021FFProjections!$P$2:$P$353)</f>
        <v>8.478260869565217E-2</v>
      </c>
      <c r="Z318" s="14">
        <f>$S318/SUMIF(Wolf2021FFProjections!$A$2:$A$353,$A318,Wolf2021FFProjections!$S$2:$S$353)</f>
        <v>7.9271873165002935E-2</v>
      </c>
    </row>
    <row r="319" spans="1:26" x14ac:dyDescent="0.3">
      <c r="A319" t="s">
        <v>28</v>
      </c>
      <c r="B319" t="s">
        <v>369</v>
      </c>
      <c r="C319" t="s">
        <v>20</v>
      </c>
      <c r="D319">
        <v>49.6</v>
      </c>
      <c r="E319">
        <v>49.6</v>
      </c>
      <c r="F319">
        <v>41.6</v>
      </c>
      <c r="G319">
        <v>33.6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29</v>
      </c>
      <c r="Q319">
        <v>16</v>
      </c>
      <c r="R319">
        <v>0.56000000000000005</v>
      </c>
      <c r="S319">
        <v>216</v>
      </c>
      <c r="T319">
        <v>2</v>
      </c>
      <c r="U319">
        <v>13.5</v>
      </c>
      <c r="V319">
        <v>0</v>
      </c>
      <c r="W319" s="14">
        <f>M319/SUMIF(Wolf2021FFProjections!$A$2:$A$353,$A319,Wolf2021FFProjections!$M$2:$M$353)</f>
        <v>0</v>
      </c>
      <c r="X319" s="14">
        <f>$N319/SUMIF(Wolf2021FFProjections!$A$2:$A$353,$A319,Wolf2021FFProjections!$N$2:$N$353)</f>
        <v>0</v>
      </c>
      <c r="Y319" s="14">
        <f>$P319/SUMIF(Wolf2021FFProjections!$A$2:$A$353,$A319,Wolf2021FFProjections!$P$2:$P$353)</f>
        <v>6.3043478260869562E-2</v>
      </c>
      <c r="Z319" s="14">
        <f>$S319/SUMIF(Wolf2021FFProjections!$A$2:$A$353,$A319,Wolf2021FFProjections!$S$2:$S$353)</f>
        <v>6.3417498532002348E-2</v>
      </c>
    </row>
    <row r="320" spans="1:26" x14ac:dyDescent="0.3">
      <c r="A320" t="s">
        <v>28</v>
      </c>
      <c r="B320" t="s">
        <v>370</v>
      </c>
      <c r="C320" t="s">
        <v>20</v>
      </c>
      <c r="D320">
        <v>35.200000000000003</v>
      </c>
      <c r="E320">
        <v>35.200000000000003</v>
      </c>
      <c r="F320">
        <v>28.7</v>
      </c>
      <c r="G320">
        <v>22.2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24</v>
      </c>
      <c r="Q320">
        <v>13</v>
      </c>
      <c r="R320">
        <v>0.55000000000000004</v>
      </c>
      <c r="S320">
        <v>162</v>
      </c>
      <c r="T320">
        <v>1</v>
      </c>
      <c r="U320">
        <v>12.5</v>
      </c>
      <c r="V320">
        <v>3.4</v>
      </c>
      <c r="W320" s="14">
        <f>M320/SUMIF(Wolf2021FFProjections!$A$2:$A$353,$A320,Wolf2021FFProjections!$M$2:$M$353)</f>
        <v>0</v>
      </c>
      <c r="X320" s="14">
        <f>$N320/SUMIF(Wolf2021FFProjections!$A$2:$A$353,$A320,Wolf2021FFProjections!$N$2:$N$353)</f>
        <v>0</v>
      </c>
      <c r="Y320" s="14">
        <f>$P320/SUMIF(Wolf2021FFProjections!$A$2:$A$353,$A320,Wolf2021FFProjections!$P$2:$P$353)</f>
        <v>5.2173913043478258E-2</v>
      </c>
      <c r="Z320" s="14">
        <f>$S320/SUMIF(Wolf2021FFProjections!$A$2:$A$353,$A320,Wolf2021FFProjections!$S$2:$S$353)</f>
        <v>4.7563123899001761E-2</v>
      </c>
    </row>
    <row r="321" spans="1:26" x14ac:dyDescent="0.3">
      <c r="A321" t="s">
        <v>139</v>
      </c>
      <c r="B321" t="s">
        <v>140</v>
      </c>
      <c r="C321" t="s">
        <v>13</v>
      </c>
      <c r="D321">
        <v>476.5</v>
      </c>
      <c r="E321">
        <v>564.5</v>
      </c>
      <c r="F321">
        <v>476.5</v>
      </c>
      <c r="G321">
        <v>476.5</v>
      </c>
      <c r="H321">
        <v>670</v>
      </c>
      <c r="I321">
        <v>461</v>
      </c>
      <c r="J321">
        <v>5148</v>
      </c>
      <c r="K321">
        <v>44</v>
      </c>
      <c r="L321">
        <v>5</v>
      </c>
      <c r="M321">
        <v>56</v>
      </c>
      <c r="N321">
        <v>291</v>
      </c>
      <c r="O321">
        <v>4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5.2</v>
      </c>
      <c r="W321" s="14">
        <f>M321/SUMIF(Wolf2021FFProjections!$A$2:$A$353,$A321,Wolf2021FFProjections!$M$2:$M$353)</f>
        <v>0.13207547169811321</v>
      </c>
      <c r="X321" s="14">
        <f>$N321/SUMIF(Wolf2021FFProjections!$A$2:$A$353,$A321,Wolf2021FFProjections!$N$2:$N$353)</f>
        <v>0.14961439588688946</v>
      </c>
      <c r="Y321" s="14">
        <f>$P321/SUMIF(Wolf2021FFProjections!$A$2:$A$353,$A321,Wolf2021FFProjections!$P$2:$P$353)</f>
        <v>0</v>
      </c>
      <c r="Z321" s="14">
        <f>$S321/SUMIF(Wolf2021FFProjections!$A$2:$A$353,$A321,Wolf2021FFProjections!$S$2:$S$353)</f>
        <v>0</v>
      </c>
    </row>
    <row r="322" spans="1:26" x14ac:dyDescent="0.3">
      <c r="A322" t="s">
        <v>139</v>
      </c>
      <c r="B322" t="s">
        <v>141</v>
      </c>
      <c r="C322" t="s">
        <v>13</v>
      </c>
      <c r="D322">
        <v>-14</v>
      </c>
      <c r="E322">
        <v>-14</v>
      </c>
      <c r="F322">
        <v>-14</v>
      </c>
      <c r="G322">
        <v>-14</v>
      </c>
      <c r="H322">
        <v>0</v>
      </c>
      <c r="I322">
        <v>0</v>
      </c>
      <c r="J322">
        <v>0</v>
      </c>
      <c r="K322">
        <v>0</v>
      </c>
      <c r="L322">
        <v>7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4.5999999999999996</v>
      </c>
      <c r="W322" s="14">
        <f>M322/SUMIF(Wolf2021FFProjections!$A$2:$A$353,$A322,Wolf2021FFProjections!$M$2:$M$353)</f>
        <v>0</v>
      </c>
      <c r="X322" s="14">
        <f>$N322/SUMIF(Wolf2021FFProjections!$A$2:$A$353,$A322,Wolf2021FFProjections!$N$2:$N$353)</f>
        <v>0</v>
      </c>
      <c r="Y322" s="14">
        <f>$P322/SUMIF(Wolf2021FFProjections!$A$2:$A$353,$A322,Wolf2021FFProjections!$P$2:$P$353)</f>
        <v>0</v>
      </c>
      <c r="Z322" s="14">
        <f>$S322/SUMIF(Wolf2021FFProjections!$A$2:$A$353,$A322,Wolf2021FFProjections!$S$2:$S$353)</f>
        <v>0</v>
      </c>
    </row>
    <row r="323" spans="1:26" x14ac:dyDescent="0.3">
      <c r="A323" t="s">
        <v>139</v>
      </c>
      <c r="B323" t="s">
        <v>142</v>
      </c>
      <c r="C323" t="s">
        <v>16</v>
      </c>
      <c r="D323">
        <v>325.5</v>
      </c>
      <c r="E323">
        <v>325.5</v>
      </c>
      <c r="F323">
        <v>285</v>
      </c>
      <c r="G323">
        <v>244.5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188</v>
      </c>
      <c r="N323">
        <v>865</v>
      </c>
      <c r="O323">
        <v>9</v>
      </c>
      <c r="P323">
        <v>100</v>
      </c>
      <c r="Q323">
        <v>81</v>
      </c>
      <c r="R323">
        <v>0.81</v>
      </c>
      <c r="S323">
        <v>680</v>
      </c>
      <c r="T323">
        <v>6</v>
      </c>
      <c r="U323">
        <v>8.4</v>
      </c>
      <c r="V323">
        <v>4.5999999999999996</v>
      </c>
      <c r="W323" s="14">
        <f>M323/SUMIF(Wolf2021FFProjections!$A$2:$A$353,$A323,Wolf2021FFProjections!$M$2:$M$353)</f>
        <v>0.44339622641509435</v>
      </c>
      <c r="X323" s="14">
        <f>$N323/SUMIF(Wolf2021FFProjections!$A$2:$A$353,$A323,Wolf2021FFProjections!$N$2:$N$353)</f>
        <v>0.44473007712082263</v>
      </c>
      <c r="Y323" s="14">
        <f>$P323/SUMIF(Wolf2021FFProjections!$A$2:$A$353,$A323,Wolf2021FFProjections!$P$2:$P$353)</f>
        <v>0.1524390243902439</v>
      </c>
      <c r="Z323" s="14">
        <f>$S323/SUMIF(Wolf2021FFProjections!$A$2:$A$353,$A323,Wolf2021FFProjections!$S$2:$S$353)</f>
        <v>0.13500099265435775</v>
      </c>
    </row>
    <row r="324" spans="1:26" x14ac:dyDescent="0.3">
      <c r="A324" t="s">
        <v>139</v>
      </c>
      <c r="B324" t="s">
        <v>254</v>
      </c>
      <c r="C324" t="s">
        <v>16</v>
      </c>
      <c r="D324">
        <v>103.5</v>
      </c>
      <c r="E324">
        <v>103.5</v>
      </c>
      <c r="F324">
        <v>98</v>
      </c>
      <c r="G324">
        <v>92.5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116</v>
      </c>
      <c r="N324">
        <v>499</v>
      </c>
      <c r="O324">
        <v>5</v>
      </c>
      <c r="P324">
        <v>13</v>
      </c>
      <c r="Q324">
        <v>11</v>
      </c>
      <c r="R324">
        <v>0.81</v>
      </c>
      <c r="S324">
        <v>66</v>
      </c>
      <c r="T324">
        <v>1</v>
      </c>
      <c r="U324">
        <v>6</v>
      </c>
      <c r="V324">
        <v>4.3</v>
      </c>
      <c r="W324" s="14">
        <f>M324/SUMIF(Wolf2021FFProjections!$A$2:$A$353,$A324,Wolf2021FFProjections!$M$2:$M$353)</f>
        <v>0.27358490566037735</v>
      </c>
      <c r="X324" s="14">
        <f>$N324/SUMIF(Wolf2021FFProjections!$A$2:$A$353,$A324,Wolf2021FFProjections!$N$2:$N$353)</f>
        <v>0.25655526992287919</v>
      </c>
      <c r="Y324" s="14">
        <f>$P324/SUMIF(Wolf2021FFProjections!$A$2:$A$353,$A324,Wolf2021FFProjections!$P$2:$P$353)</f>
        <v>1.9817073170731708E-2</v>
      </c>
      <c r="Z324" s="14">
        <f>$S324/SUMIF(Wolf2021FFProjections!$A$2:$A$353,$A324,Wolf2021FFProjections!$S$2:$S$353)</f>
        <v>1.3103037522334724E-2</v>
      </c>
    </row>
    <row r="325" spans="1:26" x14ac:dyDescent="0.3">
      <c r="A325" t="s">
        <v>139</v>
      </c>
      <c r="B325" t="s">
        <v>401</v>
      </c>
      <c r="C325" t="s">
        <v>16</v>
      </c>
      <c r="D325">
        <v>68</v>
      </c>
      <c r="E325">
        <v>68</v>
      </c>
      <c r="F325">
        <v>63</v>
      </c>
      <c r="G325">
        <v>58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60</v>
      </c>
      <c r="N325">
        <v>270</v>
      </c>
      <c r="O325">
        <v>3</v>
      </c>
      <c r="P325">
        <v>13</v>
      </c>
      <c r="Q325">
        <v>10</v>
      </c>
      <c r="R325">
        <v>0.8</v>
      </c>
      <c r="S325">
        <v>70</v>
      </c>
      <c r="T325">
        <v>1</v>
      </c>
      <c r="U325">
        <v>7</v>
      </c>
      <c r="V325">
        <v>4.5</v>
      </c>
      <c r="W325" s="14">
        <f>M325/SUMIF(Wolf2021FFProjections!$A$2:$A$353,$A325,Wolf2021FFProjections!$M$2:$M$353)</f>
        <v>0.14150943396226415</v>
      </c>
      <c r="X325" s="14">
        <f>$N325/SUMIF(Wolf2021FFProjections!$A$2:$A$353,$A325,Wolf2021FFProjections!$N$2:$N$353)</f>
        <v>0.13881748071979436</v>
      </c>
      <c r="Y325" s="14">
        <f>$P325/SUMIF(Wolf2021FFProjections!$A$2:$A$353,$A325,Wolf2021FFProjections!$P$2:$P$353)</f>
        <v>1.9817073170731708E-2</v>
      </c>
      <c r="Z325" s="14">
        <f>$S325/SUMIF(Wolf2021FFProjections!$A$2:$A$353,$A325,Wolf2021FFProjections!$S$2:$S$353)</f>
        <v>1.3897161008536827E-2</v>
      </c>
    </row>
    <row r="326" spans="1:26" x14ac:dyDescent="0.3">
      <c r="A326" t="s">
        <v>139</v>
      </c>
      <c r="B326" t="s">
        <v>212</v>
      </c>
      <c r="C326" t="s">
        <v>18</v>
      </c>
      <c r="D326">
        <v>162.69999999999999</v>
      </c>
      <c r="E326">
        <v>162.69999999999999</v>
      </c>
      <c r="F326">
        <v>134.69999999999999</v>
      </c>
      <c r="G326">
        <v>106.7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4</v>
      </c>
      <c r="N326">
        <v>20</v>
      </c>
      <c r="O326">
        <v>1</v>
      </c>
      <c r="P326">
        <v>87</v>
      </c>
      <c r="Q326">
        <v>56</v>
      </c>
      <c r="R326">
        <v>0.64</v>
      </c>
      <c r="S326">
        <v>627</v>
      </c>
      <c r="T326">
        <v>6</v>
      </c>
      <c r="U326">
        <v>11.2</v>
      </c>
      <c r="V326">
        <v>5</v>
      </c>
      <c r="W326" s="14">
        <f>M326/SUMIF(Wolf2021FFProjections!$A$2:$A$353,$A326,Wolf2021FFProjections!$M$2:$M$353)</f>
        <v>9.433962264150943E-3</v>
      </c>
      <c r="X326" s="14">
        <f>$N326/SUMIF(Wolf2021FFProjections!$A$2:$A$353,$A326,Wolf2021FFProjections!$N$2:$N$353)</f>
        <v>1.0282776349614395E-2</v>
      </c>
      <c r="Y326" s="14">
        <f>$P326/SUMIF(Wolf2021FFProjections!$A$2:$A$353,$A326,Wolf2021FFProjections!$P$2:$P$353)</f>
        <v>0.1326219512195122</v>
      </c>
      <c r="Z326" s="14">
        <f>$S326/SUMIF(Wolf2021FFProjections!$A$2:$A$353,$A326,Wolf2021FFProjections!$S$2:$S$353)</f>
        <v>0.12447885646217986</v>
      </c>
    </row>
    <row r="327" spans="1:26" x14ac:dyDescent="0.3">
      <c r="A327" t="s">
        <v>139</v>
      </c>
      <c r="B327" t="s">
        <v>143</v>
      </c>
      <c r="C327" t="s">
        <v>18</v>
      </c>
      <c r="D327">
        <v>69.2</v>
      </c>
      <c r="E327">
        <v>69.2</v>
      </c>
      <c r="F327">
        <v>56.2</v>
      </c>
      <c r="G327">
        <v>43.2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34</v>
      </c>
      <c r="Q327">
        <v>26</v>
      </c>
      <c r="R327">
        <v>0.75</v>
      </c>
      <c r="S327">
        <v>252</v>
      </c>
      <c r="T327">
        <v>3</v>
      </c>
      <c r="U327">
        <v>9.6999999999999993</v>
      </c>
      <c r="V327">
        <v>0</v>
      </c>
      <c r="W327" s="14">
        <f>M327/SUMIF(Wolf2021FFProjections!$A$2:$A$353,$A327,Wolf2021FFProjections!$M$2:$M$353)</f>
        <v>0</v>
      </c>
      <c r="X327" s="14">
        <f>$N327/SUMIF(Wolf2021FFProjections!$A$2:$A$353,$A327,Wolf2021FFProjections!$N$2:$N$353)</f>
        <v>0</v>
      </c>
      <c r="Y327" s="14">
        <f>$P327/SUMIF(Wolf2021FFProjections!$A$2:$A$353,$A327,Wolf2021FFProjections!$P$2:$P$353)</f>
        <v>5.1829268292682924E-2</v>
      </c>
      <c r="Z327" s="14">
        <f>$S327/SUMIF(Wolf2021FFProjections!$A$2:$A$353,$A327,Wolf2021FFProjections!$S$2:$S$353)</f>
        <v>5.0029779630732581E-2</v>
      </c>
    </row>
    <row r="328" spans="1:26" x14ac:dyDescent="0.3">
      <c r="A328" t="s">
        <v>139</v>
      </c>
      <c r="B328" t="s">
        <v>144</v>
      </c>
      <c r="C328" t="s">
        <v>20</v>
      </c>
      <c r="D328">
        <v>263.2</v>
      </c>
      <c r="E328">
        <v>263.2</v>
      </c>
      <c r="F328">
        <v>210.2</v>
      </c>
      <c r="G328">
        <v>157.19999999999999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154</v>
      </c>
      <c r="Q328">
        <v>106</v>
      </c>
      <c r="R328">
        <v>0.69</v>
      </c>
      <c r="S328">
        <v>1092</v>
      </c>
      <c r="T328">
        <v>8</v>
      </c>
      <c r="U328">
        <v>10.3</v>
      </c>
      <c r="V328">
        <v>0</v>
      </c>
      <c r="W328" s="14">
        <f>M328/SUMIF(Wolf2021FFProjections!$A$2:$A$353,$A328,Wolf2021FFProjections!$M$2:$M$353)</f>
        <v>0</v>
      </c>
      <c r="X328" s="14">
        <f>$N328/SUMIF(Wolf2021FFProjections!$A$2:$A$353,$A328,Wolf2021FFProjections!$N$2:$N$353)</f>
        <v>0</v>
      </c>
      <c r="Y328" s="14">
        <f>$P328/SUMIF(Wolf2021FFProjections!$A$2:$A$353,$A328,Wolf2021FFProjections!$P$2:$P$353)</f>
        <v>0.2347560975609756</v>
      </c>
      <c r="Z328" s="14">
        <f>$S328/SUMIF(Wolf2021FFProjections!$A$2:$A$353,$A328,Wolf2021FFProjections!$S$2:$S$353)</f>
        <v>0.2167957117331745</v>
      </c>
    </row>
    <row r="329" spans="1:26" x14ac:dyDescent="0.3">
      <c r="A329" t="s">
        <v>139</v>
      </c>
      <c r="B329" t="s">
        <v>145</v>
      </c>
      <c r="C329" t="s">
        <v>20</v>
      </c>
      <c r="D329">
        <v>258.10000000000002</v>
      </c>
      <c r="E329">
        <v>258.10000000000002</v>
      </c>
      <c r="F329">
        <v>219.1</v>
      </c>
      <c r="G329">
        <v>180.1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134</v>
      </c>
      <c r="Q329">
        <v>78</v>
      </c>
      <c r="R329">
        <v>0.57999999999999996</v>
      </c>
      <c r="S329">
        <v>1201</v>
      </c>
      <c r="T329">
        <v>10</v>
      </c>
      <c r="U329">
        <v>15.4</v>
      </c>
      <c r="V329">
        <v>0</v>
      </c>
      <c r="W329" s="14">
        <f>M329/SUMIF(Wolf2021FFProjections!$A$2:$A$353,$A329,Wolf2021FFProjections!$M$2:$M$353)</f>
        <v>0</v>
      </c>
      <c r="X329" s="14">
        <f>$N329/SUMIF(Wolf2021FFProjections!$A$2:$A$353,$A329,Wolf2021FFProjections!$N$2:$N$353)</f>
        <v>0</v>
      </c>
      <c r="Y329" s="14">
        <f>$P329/SUMIF(Wolf2021FFProjections!$A$2:$A$353,$A329,Wolf2021FFProjections!$P$2:$P$353)</f>
        <v>0.20426829268292682</v>
      </c>
      <c r="Z329" s="14">
        <f>$S329/SUMIF(Wolf2021FFProjections!$A$2:$A$353,$A329,Wolf2021FFProjections!$S$2:$S$353)</f>
        <v>0.23843557673218185</v>
      </c>
    </row>
    <row r="330" spans="1:26" x14ac:dyDescent="0.3">
      <c r="A330" t="s">
        <v>139</v>
      </c>
      <c r="B330" t="s">
        <v>147</v>
      </c>
      <c r="C330" t="s">
        <v>20</v>
      </c>
      <c r="D330">
        <v>174</v>
      </c>
      <c r="E330">
        <v>174</v>
      </c>
      <c r="F330">
        <v>144</v>
      </c>
      <c r="G330">
        <v>114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87</v>
      </c>
      <c r="Q330">
        <v>60</v>
      </c>
      <c r="R330">
        <v>0.69</v>
      </c>
      <c r="S330">
        <v>720</v>
      </c>
      <c r="T330">
        <v>7</v>
      </c>
      <c r="U330">
        <v>12</v>
      </c>
      <c r="V330">
        <v>0</v>
      </c>
      <c r="W330" s="14">
        <f>M330/SUMIF(Wolf2021FFProjections!$A$2:$A$353,$A330,Wolf2021FFProjections!$M$2:$M$353)</f>
        <v>0</v>
      </c>
      <c r="X330" s="14">
        <f>$N330/SUMIF(Wolf2021FFProjections!$A$2:$A$353,$A330,Wolf2021FFProjections!$N$2:$N$353)</f>
        <v>0</v>
      </c>
      <c r="Y330" s="14">
        <f>$P330/SUMIF(Wolf2021FFProjections!$A$2:$A$353,$A330,Wolf2021FFProjections!$P$2:$P$353)</f>
        <v>0.1326219512195122</v>
      </c>
      <c r="Z330" s="14">
        <f>$S330/SUMIF(Wolf2021FFProjections!$A$2:$A$353,$A330,Wolf2021FFProjections!$S$2:$S$353)</f>
        <v>0.14294222751637881</v>
      </c>
    </row>
    <row r="331" spans="1:26" x14ac:dyDescent="0.3">
      <c r="A331" t="s">
        <v>139</v>
      </c>
      <c r="B331" t="s">
        <v>146</v>
      </c>
      <c r="C331" t="s">
        <v>20</v>
      </c>
      <c r="D331">
        <v>67.900000000000006</v>
      </c>
      <c r="E331">
        <v>67.900000000000006</v>
      </c>
      <c r="F331">
        <v>56.4</v>
      </c>
      <c r="G331">
        <v>44.9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34</v>
      </c>
      <c r="Q331">
        <v>23</v>
      </c>
      <c r="R331">
        <v>0.68</v>
      </c>
      <c r="S331">
        <v>329</v>
      </c>
      <c r="T331">
        <v>2</v>
      </c>
      <c r="U331">
        <v>14.3</v>
      </c>
      <c r="V331">
        <v>2</v>
      </c>
      <c r="W331" s="14">
        <f>M331/SUMIF(Wolf2021FFProjections!$A$2:$A$353,$A331,Wolf2021FFProjections!$M$2:$M$353)</f>
        <v>0</v>
      </c>
      <c r="X331" s="14">
        <f>$N331/SUMIF(Wolf2021FFProjections!$A$2:$A$353,$A331,Wolf2021FFProjections!$N$2:$N$353)</f>
        <v>0</v>
      </c>
      <c r="Y331" s="14">
        <f>$P331/SUMIF(Wolf2021FFProjections!$A$2:$A$353,$A331,Wolf2021FFProjections!$P$2:$P$353)</f>
        <v>5.1829268292682924E-2</v>
      </c>
      <c r="Z331" s="14">
        <f>$S331/SUMIF(Wolf2021FFProjections!$A$2:$A$353,$A331,Wolf2021FFProjections!$S$2:$S$353)</f>
        <v>6.5316656740123089E-2</v>
      </c>
    </row>
    <row r="332" spans="1:26" x14ac:dyDescent="0.3">
      <c r="A332" t="s">
        <v>185</v>
      </c>
      <c r="B332" t="s">
        <v>186</v>
      </c>
      <c r="C332" t="s">
        <v>13</v>
      </c>
      <c r="D332">
        <v>185.5</v>
      </c>
      <c r="E332">
        <v>213.5</v>
      </c>
      <c r="F332">
        <v>185.5</v>
      </c>
      <c r="G332">
        <v>185.5</v>
      </c>
      <c r="H332">
        <v>374</v>
      </c>
      <c r="I332">
        <v>246</v>
      </c>
      <c r="J332">
        <v>2620</v>
      </c>
      <c r="K332">
        <v>14</v>
      </c>
      <c r="L332">
        <v>15</v>
      </c>
      <c r="M332">
        <v>33</v>
      </c>
      <c r="N332">
        <v>165</v>
      </c>
      <c r="O332">
        <v>2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5</v>
      </c>
      <c r="W332" s="14">
        <f>M332/SUMIF(Wolf2021FFProjections!$A$2:$A$353,$A332,Wolf2021FFProjections!$M$2:$M$353)</f>
        <v>7.990314769975787E-2</v>
      </c>
      <c r="X332" s="14">
        <f>$N332/SUMIF(Wolf2021FFProjections!$A$2:$A$353,$A332,Wolf2021FFProjections!$N$2:$N$353)</f>
        <v>9.3590470788428817E-2</v>
      </c>
      <c r="Y332" s="14">
        <f>$P332/SUMIF(Wolf2021FFProjections!$A$2:$A$353,$A332,Wolf2021FFProjections!$P$2:$P$353)</f>
        <v>0</v>
      </c>
      <c r="Z332" s="14">
        <f>$S332/SUMIF(Wolf2021FFProjections!$A$2:$A$353,$A332,Wolf2021FFProjections!$S$2:$S$353)</f>
        <v>0</v>
      </c>
    </row>
    <row r="333" spans="1:26" x14ac:dyDescent="0.3">
      <c r="A333" t="s">
        <v>185</v>
      </c>
      <c r="B333" t="s">
        <v>194</v>
      </c>
      <c r="C333" t="s">
        <v>13</v>
      </c>
      <c r="D333">
        <v>102.85</v>
      </c>
      <c r="E333">
        <v>118.85</v>
      </c>
      <c r="F333">
        <v>102.85</v>
      </c>
      <c r="G333">
        <v>102.85</v>
      </c>
      <c r="H333">
        <v>202</v>
      </c>
      <c r="I333">
        <v>133</v>
      </c>
      <c r="J333">
        <v>1417</v>
      </c>
      <c r="K333">
        <v>8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 s="14">
        <f>M333/SUMIF(Wolf2021FFProjections!$A$2:$A$353,$A333,Wolf2021FFProjections!$M$2:$M$353)</f>
        <v>0</v>
      </c>
      <c r="X333" s="14">
        <f>$N333/SUMIF(Wolf2021FFProjections!$A$2:$A$353,$A333,Wolf2021FFProjections!$N$2:$N$353)</f>
        <v>0</v>
      </c>
      <c r="Y333" s="14">
        <f>$P333/SUMIF(Wolf2021FFProjections!$A$2:$A$353,$A333,Wolf2021FFProjections!$P$2:$P$353)</f>
        <v>0</v>
      </c>
      <c r="Z333" s="14">
        <f>$S333/SUMIF(Wolf2021FFProjections!$A$2:$A$353,$A333,Wolf2021FFProjections!$S$2:$S$353)</f>
        <v>0</v>
      </c>
    </row>
    <row r="334" spans="1:26" x14ac:dyDescent="0.3">
      <c r="A334" t="s">
        <v>185</v>
      </c>
      <c r="B334" t="s">
        <v>427</v>
      </c>
      <c r="C334" t="s">
        <v>16</v>
      </c>
      <c r="D334">
        <v>181.4</v>
      </c>
      <c r="E334">
        <v>181.4</v>
      </c>
      <c r="F334">
        <v>163.4</v>
      </c>
      <c r="G334">
        <v>145.4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190</v>
      </c>
      <c r="N334">
        <v>817</v>
      </c>
      <c r="O334">
        <v>5</v>
      </c>
      <c r="P334">
        <v>52</v>
      </c>
      <c r="Q334">
        <v>36</v>
      </c>
      <c r="R334">
        <v>0.69</v>
      </c>
      <c r="S334">
        <v>277</v>
      </c>
      <c r="T334">
        <v>1</v>
      </c>
      <c r="U334">
        <v>7.7</v>
      </c>
      <c r="V334">
        <v>4.3</v>
      </c>
      <c r="W334" s="14">
        <f>M334/SUMIF(Wolf2021FFProjections!$A$2:$A$353,$A334,Wolf2021FFProjections!$M$2:$M$353)</f>
        <v>0.46004842615012109</v>
      </c>
      <c r="X334" s="14">
        <f>$N334/SUMIF(Wolf2021FFProjections!$A$2:$A$353,$A334,Wolf2021FFProjections!$N$2:$N$353)</f>
        <v>0.46341463414634149</v>
      </c>
      <c r="Y334" s="14">
        <f>$P334/SUMIF(Wolf2021FFProjections!$A$2:$A$353,$A334,Wolf2021FFProjections!$P$2:$P$353)</f>
        <v>9.6118299445471345E-2</v>
      </c>
      <c r="Z334" s="14">
        <f>$S334/SUMIF(Wolf2021FFProjections!$A$2:$A$353,$A334,Wolf2021FFProjections!$S$2:$S$353)</f>
        <v>7.2060353798126947E-2</v>
      </c>
    </row>
    <row r="335" spans="1:26" x14ac:dyDescent="0.3">
      <c r="A335" t="s">
        <v>185</v>
      </c>
      <c r="B335" t="s">
        <v>187</v>
      </c>
      <c r="C335" t="s">
        <v>16</v>
      </c>
      <c r="D335">
        <v>146.80000000000001</v>
      </c>
      <c r="E335">
        <v>146.80000000000001</v>
      </c>
      <c r="F335">
        <v>132.30000000000001</v>
      </c>
      <c r="G335">
        <v>117.8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161</v>
      </c>
      <c r="N335">
        <v>660</v>
      </c>
      <c r="O335">
        <v>4</v>
      </c>
      <c r="P335">
        <v>40</v>
      </c>
      <c r="Q335">
        <v>29</v>
      </c>
      <c r="R335">
        <v>0.72</v>
      </c>
      <c r="S335">
        <v>218</v>
      </c>
      <c r="T335">
        <v>1</v>
      </c>
      <c r="U335">
        <v>7.5</v>
      </c>
      <c r="V335">
        <v>4.0999999999999996</v>
      </c>
      <c r="W335" s="14">
        <f>M335/SUMIF(Wolf2021FFProjections!$A$2:$A$353,$A335,Wolf2021FFProjections!$M$2:$M$353)</f>
        <v>0.38983050847457629</v>
      </c>
      <c r="X335" s="14">
        <f>$N335/SUMIF(Wolf2021FFProjections!$A$2:$A$353,$A335,Wolf2021FFProjections!$N$2:$N$353)</f>
        <v>0.37436188315371527</v>
      </c>
      <c r="Y335" s="14">
        <f>$P335/SUMIF(Wolf2021FFProjections!$A$2:$A$353,$A335,Wolf2021FFProjections!$P$2:$P$353)</f>
        <v>7.3937153419593352E-2</v>
      </c>
      <c r="Z335" s="14">
        <f>$S335/SUMIF(Wolf2021FFProjections!$A$2:$A$353,$A335,Wolf2021FFProjections!$S$2:$S$353)</f>
        <v>5.6711758584807495E-2</v>
      </c>
    </row>
    <row r="336" spans="1:26" x14ac:dyDescent="0.3">
      <c r="A336" t="s">
        <v>185</v>
      </c>
      <c r="B336" t="s">
        <v>774</v>
      </c>
      <c r="C336" t="s">
        <v>16</v>
      </c>
      <c r="D336">
        <v>15.6</v>
      </c>
      <c r="E336">
        <v>15.6</v>
      </c>
      <c r="F336">
        <v>13.1</v>
      </c>
      <c r="G336">
        <v>10.6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21</v>
      </c>
      <c r="N336">
        <v>78</v>
      </c>
      <c r="O336">
        <v>0</v>
      </c>
      <c r="P336">
        <v>6</v>
      </c>
      <c r="Q336">
        <v>5</v>
      </c>
      <c r="R336">
        <v>0.83</v>
      </c>
      <c r="S336">
        <v>28</v>
      </c>
      <c r="T336">
        <v>0</v>
      </c>
      <c r="U336">
        <v>5.6</v>
      </c>
      <c r="V336">
        <v>3.7</v>
      </c>
      <c r="W336" s="14">
        <f>M336/SUMIF(Wolf2021FFProjections!$A$2:$A$353,$A336,Wolf2021FFProjections!$M$2:$M$353)</f>
        <v>5.0847457627118647E-2</v>
      </c>
      <c r="X336" s="14">
        <f>$N336/SUMIF(Wolf2021FFProjections!$A$2:$A$353,$A336,Wolf2021FFProjections!$N$2:$N$353)</f>
        <v>4.4242768009075437E-2</v>
      </c>
      <c r="Y336" s="14">
        <f>$P336/SUMIF(Wolf2021FFProjections!$A$2:$A$353,$A336,Wolf2021FFProjections!$P$2:$P$353)</f>
        <v>1.1090573012939002E-2</v>
      </c>
      <c r="Z336" s="14">
        <f>$S336/SUMIF(Wolf2021FFProjections!$A$2:$A$353,$A336,Wolf2021FFProjections!$S$2:$S$353)</f>
        <v>7.2840790842872011E-3</v>
      </c>
    </row>
    <row r="337" spans="1:26" x14ac:dyDescent="0.3">
      <c r="A337" t="s">
        <v>185</v>
      </c>
      <c r="B337" t="s">
        <v>428</v>
      </c>
      <c r="C337" t="s">
        <v>18</v>
      </c>
      <c r="D337">
        <v>68.2</v>
      </c>
      <c r="E337">
        <v>68.2</v>
      </c>
      <c r="F337">
        <v>54.7</v>
      </c>
      <c r="G337">
        <v>41.2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40</v>
      </c>
      <c r="Q337">
        <v>27</v>
      </c>
      <c r="R337">
        <v>0.68</v>
      </c>
      <c r="S337">
        <v>292</v>
      </c>
      <c r="T337">
        <v>2</v>
      </c>
      <c r="U337">
        <v>10.8</v>
      </c>
      <c r="V337">
        <v>0</v>
      </c>
      <c r="W337" s="14">
        <f>M337/SUMIF(Wolf2021FFProjections!$A$2:$A$353,$A337,Wolf2021FFProjections!$M$2:$M$353)</f>
        <v>0</v>
      </c>
      <c r="X337" s="14">
        <f>$N337/SUMIF(Wolf2021FFProjections!$A$2:$A$353,$A337,Wolf2021FFProjections!$N$2:$N$353)</f>
        <v>0</v>
      </c>
      <c r="Y337" s="14">
        <f>$P337/SUMIF(Wolf2021FFProjections!$A$2:$A$353,$A337,Wolf2021FFProjections!$P$2:$P$353)</f>
        <v>7.3937153419593352E-2</v>
      </c>
      <c r="Z337" s="14">
        <f>$S337/SUMIF(Wolf2021FFProjections!$A$2:$A$353,$A337,Wolf2021FFProjections!$S$2:$S$353)</f>
        <v>7.5962539021852238E-2</v>
      </c>
    </row>
    <row r="338" spans="1:26" x14ac:dyDescent="0.3">
      <c r="A338" t="s">
        <v>185</v>
      </c>
      <c r="B338" t="s">
        <v>175</v>
      </c>
      <c r="C338" t="s">
        <v>18</v>
      </c>
      <c r="D338">
        <v>62.1</v>
      </c>
      <c r="E338">
        <v>62.1</v>
      </c>
      <c r="F338">
        <v>47.6</v>
      </c>
      <c r="G338">
        <v>33.1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46</v>
      </c>
      <c r="Q338">
        <v>29</v>
      </c>
      <c r="R338">
        <v>0.63</v>
      </c>
      <c r="S338">
        <v>331</v>
      </c>
      <c r="T338">
        <v>0</v>
      </c>
      <c r="U338">
        <v>11.4</v>
      </c>
      <c r="V338">
        <v>0</v>
      </c>
      <c r="W338" s="14">
        <f>M338/SUMIF(Wolf2021FFProjections!$A$2:$A$353,$A338,Wolf2021FFProjections!$M$2:$M$353)</f>
        <v>0</v>
      </c>
      <c r="X338" s="14">
        <f>$N338/SUMIF(Wolf2021FFProjections!$A$2:$A$353,$A338,Wolf2021FFProjections!$N$2:$N$353)</f>
        <v>0</v>
      </c>
      <c r="Y338" s="14">
        <f>$P338/SUMIF(Wolf2021FFProjections!$A$2:$A$353,$A338,Wolf2021FFProjections!$P$2:$P$353)</f>
        <v>8.5027726432532341E-2</v>
      </c>
      <c r="Z338" s="14">
        <f>$S338/SUMIF(Wolf2021FFProjections!$A$2:$A$353,$A338,Wolf2021FFProjections!$S$2:$S$353)</f>
        <v>8.6108220603537983E-2</v>
      </c>
    </row>
    <row r="339" spans="1:26" x14ac:dyDescent="0.3">
      <c r="A339" t="s">
        <v>185</v>
      </c>
      <c r="B339" t="s">
        <v>189</v>
      </c>
      <c r="C339" t="s">
        <v>20</v>
      </c>
      <c r="D339">
        <v>226</v>
      </c>
      <c r="E339">
        <v>226</v>
      </c>
      <c r="F339">
        <v>186</v>
      </c>
      <c r="G339">
        <v>146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4</v>
      </c>
      <c r="N339">
        <v>20</v>
      </c>
      <c r="O339">
        <v>0</v>
      </c>
      <c r="P339">
        <v>127</v>
      </c>
      <c r="Q339">
        <v>80</v>
      </c>
      <c r="R339">
        <v>0.63</v>
      </c>
      <c r="S339">
        <v>960</v>
      </c>
      <c r="T339">
        <v>8</v>
      </c>
      <c r="U339">
        <v>12</v>
      </c>
      <c r="V339">
        <v>5</v>
      </c>
      <c r="W339" s="14">
        <f>M339/SUMIF(Wolf2021FFProjections!$A$2:$A$353,$A339,Wolf2021FFProjections!$M$2:$M$353)</f>
        <v>9.6852300242130755E-3</v>
      </c>
      <c r="X339" s="14">
        <f>$N339/SUMIF(Wolf2021FFProjections!$A$2:$A$353,$A339,Wolf2021FFProjections!$N$2:$N$353)</f>
        <v>1.1344299489506523E-2</v>
      </c>
      <c r="Y339" s="14">
        <f>$P339/SUMIF(Wolf2021FFProjections!$A$2:$A$353,$A339,Wolf2021FFProjections!$P$2:$P$353)</f>
        <v>0.23475046210720887</v>
      </c>
      <c r="Z339" s="14">
        <f>$S339/SUMIF(Wolf2021FFProjections!$A$2:$A$353,$A339,Wolf2021FFProjections!$S$2:$S$353)</f>
        <v>0.2497398543184183</v>
      </c>
    </row>
    <row r="340" spans="1:26" x14ac:dyDescent="0.3">
      <c r="A340" t="s">
        <v>185</v>
      </c>
      <c r="B340" t="s">
        <v>429</v>
      </c>
      <c r="C340" t="s">
        <v>20</v>
      </c>
      <c r="D340">
        <v>164.8</v>
      </c>
      <c r="E340">
        <v>164.8</v>
      </c>
      <c r="F340">
        <v>133.30000000000001</v>
      </c>
      <c r="G340">
        <v>101.8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98</v>
      </c>
      <c r="Q340">
        <v>63</v>
      </c>
      <c r="R340">
        <v>0.64</v>
      </c>
      <c r="S340">
        <v>718</v>
      </c>
      <c r="T340">
        <v>5</v>
      </c>
      <c r="U340">
        <v>11.4</v>
      </c>
      <c r="V340">
        <v>0</v>
      </c>
      <c r="W340" s="14">
        <f>M340/SUMIF(Wolf2021FFProjections!$A$2:$A$353,$A340,Wolf2021FFProjections!$M$2:$M$353)</f>
        <v>0</v>
      </c>
      <c r="X340" s="14">
        <f>$N340/SUMIF(Wolf2021FFProjections!$A$2:$A$353,$A340,Wolf2021FFProjections!$N$2:$N$353)</f>
        <v>0</v>
      </c>
      <c r="Y340" s="14">
        <f>$P340/SUMIF(Wolf2021FFProjections!$A$2:$A$353,$A340,Wolf2021FFProjections!$P$2:$P$353)</f>
        <v>0.18114602587800369</v>
      </c>
      <c r="Z340" s="14">
        <f>$S340/SUMIF(Wolf2021FFProjections!$A$2:$A$353,$A340,Wolf2021FFProjections!$S$2:$S$353)</f>
        <v>0.18678459937565037</v>
      </c>
    </row>
    <row r="341" spans="1:26" x14ac:dyDescent="0.3">
      <c r="A341" t="s">
        <v>185</v>
      </c>
      <c r="B341" t="s">
        <v>190</v>
      </c>
      <c r="C341" t="s">
        <v>20</v>
      </c>
      <c r="D341">
        <v>146.4</v>
      </c>
      <c r="E341">
        <v>146.4</v>
      </c>
      <c r="F341">
        <v>119.9</v>
      </c>
      <c r="G341">
        <v>93.4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86</v>
      </c>
      <c r="Q341">
        <v>53</v>
      </c>
      <c r="R341">
        <v>0.62</v>
      </c>
      <c r="S341">
        <v>694</v>
      </c>
      <c r="T341">
        <v>4</v>
      </c>
      <c r="U341">
        <v>13.1</v>
      </c>
      <c r="V341">
        <v>0</v>
      </c>
      <c r="W341" s="14">
        <f>M341/SUMIF(Wolf2021FFProjections!$A$2:$A$353,$A341,Wolf2021FFProjections!$M$2:$M$353)</f>
        <v>0</v>
      </c>
      <c r="X341" s="14">
        <f>$N341/SUMIF(Wolf2021FFProjections!$A$2:$A$353,$A341,Wolf2021FFProjections!$N$2:$N$353)</f>
        <v>0</v>
      </c>
      <c r="Y341" s="14">
        <f>$P341/SUMIF(Wolf2021FFProjections!$A$2:$A$353,$A341,Wolf2021FFProjections!$P$2:$P$353)</f>
        <v>0.15896487985212571</v>
      </c>
      <c r="Z341" s="14">
        <f>$S341/SUMIF(Wolf2021FFProjections!$A$2:$A$353,$A341,Wolf2021FFProjections!$S$2:$S$353)</f>
        <v>0.18054110301768991</v>
      </c>
    </row>
    <row r="342" spans="1:26" x14ac:dyDescent="0.3">
      <c r="A342" t="s">
        <v>185</v>
      </c>
      <c r="B342" t="s">
        <v>430</v>
      </c>
      <c r="C342" t="s">
        <v>20</v>
      </c>
      <c r="D342">
        <v>75.900000000000006</v>
      </c>
      <c r="E342">
        <v>75.900000000000006</v>
      </c>
      <c r="F342">
        <v>58.4</v>
      </c>
      <c r="G342">
        <v>40.9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4</v>
      </c>
      <c r="N342">
        <v>23</v>
      </c>
      <c r="O342">
        <v>0</v>
      </c>
      <c r="P342">
        <v>46</v>
      </c>
      <c r="Q342">
        <v>35</v>
      </c>
      <c r="R342">
        <v>0.76</v>
      </c>
      <c r="S342">
        <v>326</v>
      </c>
      <c r="T342">
        <v>1</v>
      </c>
      <c r="U342">
        <v>9.3000000000000007</v>
      </c>
      <c r="V342">
        <v>5.8</v>
      </c>
      <c r="W342" s="14">
        <f>M342/SUMIF(Wolf2021FFProjections!$A$2:$A$353,$A342,Wolf2021FFProjections!$M$2:$M$353)</f>
        <v>9.6852300242130755E-3</v>
      </c>
      <c r="X342" s="14">
        <f>$N342/SUMIF(Wolf2021FFProjections!$A$2:$A$353,$A342,Wolf2021FFProjections!$N$2:$N$353)</f>
        <v>1.3045944412932501E-2</v>
      </c>
      <c r="Y342" s="14">
        <f>$P342/SUMIF(Wolf2021FFProjections!$A$2:$A$353,$A342,Wolf2021FFProjections!$P$2:$P$353)</f>
        <v>8.5027726432532341E-2</v>
      </c>
      <c r="Z342" s="14">
        <f>$S342/SUMIF(Wolf2021FFProjections!$A$2:$A$353,$A342,Wolf2021FFProjections!$S$2:$S$353)</f>
        <v>8.4807492195629552E-2</v>
      </c>
    </row>
    <row r="343" spans="1:26" x14ac:dyDescent="0.3">
      <c r="A343" t="s">
        <v>94</v>
      </c>
      <c r="B343" t="s">
        <v>391</v>
      </c>
      <c r="C343" t="s">
        <v>13</v>
      </c>
      <c r="D343">
        <v>300.2</v>
      </c>
      <c r="E343">
        <v>360.2</v>
      </c>
      <c r="F343">
        <v>300.2</v>
      </c>
      <c r="G343">
        <v>300.2</v>
      </c>
      <c r="H343">
        <v>550</v>
      </c>
      <c r="I343">
        <v>359</v>
      </c>
      <c r="J343">
        <v>3862</v>
      </c>
      <c r="K343">
        <v>30</v>
      </c>
      <c r="L343">
        <v>14</v>
      </c>
      <c r="M343">
        <v>26</v>
      </c>
      <c r="N343">
        <v>91</v>
      </c>
      <c r="O343">
        <v>1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3.5</v>
      </c>
      <c r="W343" s="14">
        <f>M343/SUMIF(Wolf2021FFProjections!$A$2:$A$353,$A343,Wolf2021FFProjections!$M$2:$M$353)</f>
        <v>6.6838046272493568E-2</v>
      </c>
      <c r="X343" s="14">
        <f>$N343/SUMIF(Wolf2021FFProjections!$A$2:$A$353,$A343,Wolf2021FFProjections!$N$2:$N$353)</f>
        <v>5.6910569105691054E-2</v>
      </c>
      <c r="Y343" s="14">
        <f>$P343/SUMIF(Wolf2021FFProjections!$A$2:$A$353,$A343,Wolf2021FFProjections!$P$2:$P$353)</f>
        <v>0</v>
      </c>
      <c r="Z343" s="14">
        <f>$S343/SUMIF(Wolf2021FFProjections!$A$2:$A$353,$A343,Wolf2021FFProjections!$S$2:$S$353)</f>
        <v>0</v>
      </c>
    </row>
    <row r="344" spans="1:26" x14ac:dyDescent="0.3">
      <c r="A344" t="s">
        <v>94</v>
      </c>
      <c r="B344" t="s">
        <v>392</v>
      </c>
      <c r="C344" t="s">
        <v>13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14">
        <f>M344/SUMIF(Wolf2021FFProjections!$A$2:$A$353,$A344,Wolf2021FFProjections!$M$2:$M$353)</f>
        <v>0</v>
      </c>
      <c r="X344" s="14">
        <f>$N344/SUMIF(Wolf2021FFProjections!$A$2:$A$353,$A344,Wolf2021FFProjections!$N$2:$N$353)</f>
        <v>0</v>
      </c>
      <c r="Y344" s="14">
        <f>$P344/SUMIF(Wolf2021FFProjections!$A$2:$A$353,$A344,Wolf2021FFProjections!$P$2:$P$353)</f>
        <v>0</v>
      </c>
      <c r="Z344" s="14">
        <f>$S344/SUMIF(Wolf2021FFProjections!$A$2:$A$353,$A344,Wolf2021FFProjections!$S$2:$S$353)</f>
        <v>0</v>
      </c>
    </row>
    <row r="345" spans="1:26" x14ac:dyDescent="0.3">
      <c r="A345" t="s">
        <v>94</v>
      </c>
      <c r="B345" t="s">
        <v>393</v>
      </c>
      <c r="C345" t="s">
        <v>16</v>
      </c>
      <c r="D345">
        <v>214.8</v>
      </c>
      <c r="E345">
        <v>214.8</v>
      </c>
      <c r="F345">
        <v>198.3</v>
      </c>
      <c r="G345">
        <v>181.8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235</v>
      </c>
      <c r="N345">
        <v>1034</v>
      </c>
      <c r="O345">
        <v>8</v>
      </c>
      <c r="P345">
        <v>44</v>
      </c>
      <c r="Q345">
        <v>33</v>
      </c>
      <c r="R345">
        <v>0.75</v>
      </c>
      <c r="S345">
        <v>244</v>
      </c>
      <c r="T345">
        <v>1</v>
      </c>
      <c r="U345">
        <v>7.4</v>
      </c>
      <c r="V345">
        <v>4.4000000000000004</v>
      </c>
      <c r="W345" s="14">
        <f>M345/SUMIF(Wolf2021FFProjections!$A$2:$A$353,$A345,Wolf2021FFProjections!$M$2:$M$353)</f>
        <v>0.60411311053984573</v>
      </c>
      <c r="X345" s="14">
        <f>$N345/SUMIF(Wolf2021FFProjections!$A$2:$A$353,$A345,Wolf2021FFProjections!$N$2:$N$353)</f>
        <v>0.64665415884928079</v>
      </c>
      <c r="Y345" s="14">
        <f>$P345/SUMIF(Wolf2021FFProjections!$A$2:$A$353,$A345,Wolf2021FFProjections!$P$2:$P$353)</f>
        <v>8.5769980506822607E-2</v>
      </c>
      <c r="Z345" s="14">
        <f>$S345/SUMIF(Wolf2021FFProjections!$A$2:$A$353,$A345,Wolf2021FFProjections!$S$2:$S$353)</f>
        <v>6.8175468007823412E-2</v>
      </c>
    </row>
    <row r="346" spans="1:26" x14ac:dyDescent="0.3">
      <c r="A346" t="s">
        <v>94</v>
      </c>
      <c r="B346" t="s">
        <v>394</v>
      </c>
      <c r="C346" t="s">
        <v>16</v>
      </c>
      <c r="D346">
        <v>135.19999999999999</v>
      </c>
      <c r="E346">
        <v>135.19999999999999</v>
      </c>
      <c r="F346">
        <v>118.2</v>
      </c>
      <c r="G346">
        <v>101.2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128</v>
      </c>
      <c r="N346">
        <v>474</v>
      </c>
      <c r="O346">
        <v>4</v>
      </c>
      <c r="P346">
        <v>44</v>
      </c>
      <c r="Q346">
        <v>34</v>
      </c>
      <c r="R346">
        <v>0.77</v>
      </c>
      <c r="S346">
        <v>238</v>
      </c>
      <c r="T346">
        <v>1</v>
      </c>
      <c r="U346">
        <v>7</v>
      </c>
      <c r="V346">
        <v>3.7</v>
      </c>
      <c r="W346" s="14">
        <f>M346/SUMIF(Wolf2021FFProjections!$A$2:$A$353,$A346,Wolf2021FFProjections!$M$2:$M$353)</f>
        <v>0.32904884318766064</v>
      </c>
      <c r="X346" s="14">
        <f>$N346/SUMIF(Wolf2021FFProjections!$A$2:$A$353,$A346,Wolf2021FFProjections!$N$2:$N$353)</f>
        <v>0.29643527204502812</v>
      </c>
      <c r="Y346" s="14">
        <f>$P346/SUMIF(Wolf2021FFProjections!$A$2:$A$353,$A346,Wolf2021FFProjections!$P$2:$P$353)</f>
        <v>8.5769980506822607E-2</v>
      </c>
      <c r="Z346" s="14">
        <f>$S346/SUMIF(Wolf2021FFProjections!$A$2:$A$353,$A346,Wolf2021FFProjections!$S$2:$S$353)</f>
        <v>6.6499022073204808E-2</v>
      </c>
    </row>
    <row r="347" spans="1:26" x14ac:dyDescent="0.3">
      <c r="A347" t="s">
        <v>94</v>
      </c>
      <c r="B347" t="s">
        <v>775</v>
      </c>
      <c r="C347" t="s">
        <v>16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0.78</v>
      </c>
      <c r="S347">
        <v>0</v>
      </c>
      <c r="T347">
        <v>0</v>
      </c>
      <c r="U347">
        <v>7.4</v>
      </c>
      <c r="V347">
        <v>3.5</v>
      </c>
      <c r="W347" s="14">
        <f>M347/SUMIF(Wolf2021FFProjections!$A$2:$A$353,$A347,Wolf2021FFProjections!$M$2:$M$353)</f>
        <v>0</v>
      </c>
      <c r="X347" s="14">
        <f>$N347/SUMIF(Wolf2021FFProjections!$A$2:$A$353,$A347,Wolf2021FFProjections!$N$2:$N$353)</f>
        <v>0</v>
      </c>
      <c r="Y347" s="14">
        <f>$P347/SUMIF(Wolf2021FFProjections!$A$2:$A$353,$A347,Wolf2021FFProjections!$P$2:$P$353)</f>
        <v>0</v>
      </c>
      <c r="Z347" s="14">
        <f>$S347/SUMIF(Wolf2021FFProjections!$A$2:$A$353,$A347,Wolf2021FFProjections!$S$2:$S$353)</f>
        <v>0</v>
      </c>
    </row>
    <row r="348" spans="1:26" x14ac:dyDescent="0.3">
      <c r="A348" t="s">
        <v>94</v>
      </c>
      <c r="B348" t="s">
        <v>395</v>
      </c>
      <c r="C348" t="s">
        <v>18</v>
      </c>
      <c r="D348">
        <v>128.5</v>
      </c>
      <c r="E348">
        <v>128.5</v>
      </c>
      <c r="F348">
        <v>103.5</v>
      </c>
      <c r="G348">
        <v>78.5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72</v>
      </c>
      <c r="Q348">
        <v>50</v>
      </c>
      <c r="R348">
        <v>0.7</v>
      </c>
      <c r="S348">
        <v>485</v>
      </c>
      <c r="T348">
        <v>5</v>
      </c>
      <c r="U348">
        <v>9.6999999999999993</v>
      </c>
      <c r="V348">
        <v>0</v>
      </c>
      <c r="W348" s="14">
        <f>M348/SUMIF(Wolf2021FFProjections!$A$2:$A$353,$A348,Wolf2021FFProjections!$M$2:$M$353)</f>
        <v>0</v>
      </c>
      <c r="X348" s="14">
        <f>$N348/SUMIF(Wolf2021FFProjections!$A$2:$A$353,$A348,Wolf2021FFProjections!$N$2:$N$353)</f>
        <v>0</v>
      </c>
      <c r="Y348" s="14">
        <f>$P348/SUMIF(Wolf2021FFProjections!$A$2:$A$353,$A348,Wolf2021FFProjections!$P$2:$P$353)</f>
        <v>0.14035087719298245</v>
      </c>
      <c r="Z348" s="14">
        <f>$S348/SUMIF(Wolf2021FFProjections!$A$2:$A$353,$A348,Wolf2021FFProjections!$S$2:$S$353)</f>
        <v>0.13551271304833754</v>
      </c>
    </row>
    <row r="349" spans="1:26" x14ac:dyDescent="0.3">
      <c r="A349" t="s">
        <v>94</v>
      </c>
      <c r="B349" t="s">
        <v>396</v>
      </c>
      <c r="C349" t="s">
        <v>18</v>
      </c>
      <c r="D349">
        <v>42.1</v>
      </c>
      <c r="E349">
        <v>42.1</v>
      </c>
      <c r="F349">
        <v>32.6</v>
      </c>
      <c r="G349">
        <v>23.1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28</v>
      </c>
      <c r="Q349">
        <v>19</v>
      </c>
      <c r="R349">
        <v>0.69</v>
      </c>
      <c r="S349">
        <v>171</v>
      </c>
      <c r="T349">
        <v>1</v>
      </c>
      <c r="U349">
        <v>9</v>
      </c>
      <c r="V349">
        <v>0</v>
      </c>
      <c r="W349" s="14">
        <f>M349/SUMIF(Wolf2021FFProjections!$A$2:$A$353,$A349,Wolf2021FFProjections!$M$2:$M$353)</f>
        <v>0</v>
      </c>
      <c r="X349" s="14">
        <f>$N349/SUMIF(Wolf2021FFProjections!$A$2:$A$353,$A349,Wolf2021FFProjections!$N$2:$N$353)</f>
        <v>0</v>
      </c>
      <c r="Y349" s="14">
        <f>$P349/SUMIF(Wolf2021FFProjections!$A$2:$A$353,$A349,Wolf2021FFProjections!$P$2:$P$353)</f>
        <v>5.4580896686159841E-2</v>
      </c>
      <c r="Z349" s="14">
        <f>$S349/SUMIF(Wolf2021FFProjections!$A$2:$A$353,$A349,Wolf2021FFProjections!$S$2:$S$353)</f>
        <v>4.7778709136630342E-2</v>
      </c>
    </row>
    <row r="350" spans="1:26" x14ac:dyDescent="0.3">
      <c r="A350" t="s">
        <v>94</v>
      </c>
      <c r="B350" t="s">
        <v>99</v>
      </c>
      <c r="C350" t="s">
        <v>20</v>
      </c>
      <c r="D350">
        <v>239.8</v>
      </c>
      <c r="E350">
        <v>239.8</v>
      </c>
      <c r="F350">
        <v>195.8</v>
      </c>
      <c r="G350">
        <v>151.80000000000001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132</v>
      </c>
      <c r="Q350">
        <v>88</v>
      </c>
      <c r="R350">
        <v>0.67</v>
      </c>
      <c r="S350">
        <v>1038</v>
      </c>
      <c r="T350">
        <v>8</v>
      </c>
      <c r="U350">
        <v>11.8</v>
      </c>
      <c r="V350">
        <v>0</v>
      </c>
      <c r="W350" s="14">
        <f>M350/SUMIF(Wolf2021FFProjections!$A$2:$A$353,$A350,Wolf2021FFProjections!$M$2:$M$353)</f>
        <v>0</v>
      </c>
      <c r="X350" s="14">
        <f>$N350/SUMIF(Wolf2021FFProjections!$A$2:$A$353,$A350,Wolf2021FFProjections!$N$2:$N$353)</f>
        <v>0</v>
      </c>
      <c r="Y350" s="14">
        <f>$P350/SUMIF(Wolf2021FFProjections!$A$2:$A$353,$A350,Wolf2021FFProjections!$P$2:$P$353)</f>
        <v>0.25730994152046782</v>
      </c>
      <c r="Z350" s="14">
        <f>$S350/SUMIF(Wolf2021FFProjections!$A$2:$A$353,$A350,Wolf2021FFProjections!$S$2:$S$353)</f>
        <v>0.2900251466890193</v>
      </c>
    </row>
    <row r="351" spans="1:26" x14ac:dyDescent="0.3">
      <c r="A351" t="s">
        <v>94</v>
      </c>
      <c r="B351" t="s">
        <v>101</v>
      </c>
      <c r="C351" t="s">
        <v>20</v>
      </c>
      <c r="D351">
        <v>181.8</v>
      </c>
      <c r="E351">
        <v>181.8</v>
      </c>
      <c r="F351">
        <v>151.80000000000001</v>
      </c>
      <c r="G351">
        <v>121.8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99</v>
      </c>
      <c r="Q351">
        <v>60</v>
      </c>
      <c r="R351">
        <v>0.61</v>
      </c>
      <c r="S351">
        <v>738</v>
      </c>
      <c r="T351">
        <v>8</v>
      </c>
      <c r="U351">
        <v>12.3</v>
      </c>
      <c r="V351">
        <v>0</v>
      </c>
      <c r="W351" s="14">
        <f>M351/SUMIF(Wolf2021FFProjections!$A$2:$A$353,$A351,Wolf2021FFProjections!$M$2:$M$353)</f>
        <v>0</v>
      </c>
      <c r="X351" s="14">
        <f>$N351/SUMIF(Wolf2021FFProjections!$A$2:$A$353,$A351,Wolf2021FFProjections!$N$2:$N$353)</f>
        <v>0</v>
      </c>
      <c r="Y351" s="14">
        <f>$P351/SUMIF(Wolf2021FFProjections!$A$2:$A$353,$A351,Wolf2021FFProjections!$P$2:$P$353)</f>
        <v>0.19298245614035087</v>
      </c>
      <c r="Z351" s="14">
        <f>$S351/SUMIF(Wolf2021FFProjections!$A$2:$A$353,$A351,Wolf2021FFProjections!$S$2:$S$353)</f>
        <v>0.20620284995808885</v>
      </c>
    </row>
    <row r="352" spans="1:26" x14ac:dyDescent="0.3">
      <c r="A352" t="s">
        <v>94</v>
      </c>
      <c r="B352" t="s">
        <v>717</v>
      </c>
      <c r="C352" t="s">
        <v>20</v>
      </c>
      <c r="D352">
        <v>87.9</v>
      </c>
      <c r="E352">
        <v>87.9</v>
      </c>
      <c r="F352">
        <v>72.900000000000006</v>
      </c>
      <c r="G352">
        <v>57.9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55</v>
      </c>
      <c r="Q352">
        <v>30</v>
      </c>
      <c r="R352">
        <v>0.55000000000000004</v>
      </c>
      <c r="S352">
        <v>399</v>
      </c>
      <c r="T352">
        <v>3</v>
      </c>
      <c r="U352">
        <v>13.3</v>
      </c>
      <c r="V352">
        <v>0</v>
      </c>
      <c r="W352" s="14">
        <f>M352/SUMIF(Wolf2021FFProjections!$A$2:$A$353,$A352,Wolf2021FFProjections!$M$2:$M$353)</f>
        <v>0</v>
      </c>
      <c r="X352" s="14">
        <f>$N352/SUMIF(Wolf2021FFProjections!$A$2:$A$353,$A352,Wolf2021FFProjections!$N$2:$N$353)</f>
        <v>0</v>
      </c>
      <c r="Y352" s="14">
        <f>$P352/SUMIF(Wolf2021FFProjections!$A$2:$A$353,$A352,Wolf2021FFProjections!$P$2:$P$353)</f>
        <v>0.10721247563352826</v>
      </c>
      <c r="Z352" s="14">
        <f>$S352/SUMIF(Wolf2021FFProjections!$A$2:$A$353,$A352,Wolf2021FFProjections!$S$2:$S$353)</f>
        <v>0.11148365465213747</v>
      </c>
    </row>
    <row r="353" spans="1:26" x14ac:dyDescent="0.3">
      <c r="A353" t="s">
        <v>94</v>
      </c>
      <c r="B353" t="s">
        <v>130</v>
      </c>
      <c r="C353" t="s">
        <v>20</v>
      </c>
      <c r="D353">
        <v>57.6</v>
      </c>
      <c r="E353">
        <v>57.6</v>
      </c>
      <c r="F353">
        <v>48.1</v>
      </c>
      <c r="G353">
        <v>38.6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39</v>
      </c>
      <c r="Q353">
        <v>19</v>
      </c>
      <c r="R353">
        <v>0.49</v>
      </c>
      <c r="S353">
        <v>266</v>
      </c>
      <c r="T353">
        <v>2</v>
      </c>
      <c r="U353">
        <v>14</v>
      </c>
      <c r="V353">
        <v>0</v>
      </c>
      <c r="W353" s="14">
        <f>M353/SUMIF(Wolf2021FFProjections!$A$2:$A$353,$A353,Wolf2021FFProjections!$M$2:$M$353)</f>
        <v>0</v>
      </c>
      <c r="X353" s="14">
        <f>$N353/SUMIF(Wolf2021FFProjections!$A$2:$A$353,$A353,Wolf2021FFProjections!$N$2:$N$353)</f>
        <v>0</v>
      </c>
      <c r="Y353" s="14">
        <f>$P353/SUMIF(Wolf2021FFProjections!$A$2:$A$353,$A353,Wolf2021FFProjections!$P$2:$P$353)</f>
        <v>7.6023391812865493E-2</v>
      </c>
      <c r="Z353" s="14">
        <f>$S353/SUMIF(Wolf2021FFProjections!$A$2:$A$353,$A353,Wolf2021FFProjections!$S$2:$S$353)</f>
        <v>7.4322436434758318E-2</v>
      </c>
    </row>
  </sheetData>
  <conditionalFormatting sqref="W2:W3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:X3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:Y3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:Z3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D17" sqref="D17"/>
    </sheetView>
  </sheetViews>
  <sheetFormatPr defaultRowHeight="14.4" x14ac:dyDescent="0.3"/>
  <cols>
    <col min="2" max="2" width="12.88671875" bestFit="1" customWidth="1"/>
    <col min="3" max="3" width="8.5546875" customWidth="1"/>
    <col min="4" max="4" width="12.21875" bestFit="1" customWidth="1"/>
    <col min="5" max="5" width="10.6640625" bestFit="1" customWidth="1"/>
    <col min="6" max="6" width="13.44140625" bestFit="1" customWidth="1"/>
    <col min="7" max="7" width="8.77734375" bestFit="1" customWidth="1"/>
    <col min="8" max="8" width="12.6640625" bestFit="1" customWidth="1"/>
    <col min="9" max="9" width="11.109375" bestFit="1" customWidth="1"/>
    <col min="10" max="10" width="10" bestFit="1" customWidth="1"/>
    <col min="11" max="12" width="10.21875" bestFit="1" customWidth="1"/>
    <col min="13" max="13" width="9.5546875" bestFit="1" customWidth="1"/>
  </cols>
  <sheetData>
    <row r="1" spans="1:13" ht="43.2" x14ac:dyDescent="0.3">
      <c r="A1" s="15" t="s">
        <v>260</v>
      </c>
      <c r="B1" s="17" t="s">
        <v>264</v>
      </c>
      <c r="C1" s="17" t="s">
        <v>267</v>
      </c>
      <c r="D1" s="17" t="s">
        <v>262</v>
      </c>
      <c r="E1" s="17" t="s">
        <v>322</v>
      </c>
      <c r="F1" s="17" t="s">
        <v>265</v>
      </c>
      <c r="G1" s="17" t="s">
        <v>268</v>
      </c>
      <c r="H1" s="17" t="s">
        <v>263</v>
      </c>
      <c r="I1" s="17" t="s">
        <v>323</v>
      </c>
      <c r="J1" s="17" t="s">
        <v>266</v>
      </c>
      <c r="K1" s="17" t="s">
        <v>269</v>
      </c>
      <c r="L1" s="17" t="s">
        <v>261</v>
      </c>
      <c r="M1" s="17" t="s">
        <v>328</v>
      </c>
    </row>
    <row r="2" spans="1:13" x14ac:dyDescent="0.3">
      <c r="A2" s="15" t="s">
        <v>11</v>
      </c>
      <c r="B2" s="16">
        <f>SUMIF(Wolf2021FFProjections!$A$2:$A$353,'Team Stats'!$A2,Wolf2021FFProjections!$H$2:$H$353)/17</f>
        <v>36.470588235294116</v>
      </c>
      <c r="C2" s="16">
        <f>D2/B2</f>
        <v>7.4516129032258061</v>
      </c>
      <c r="D2" s="16">
        <f>SUMIF(Wolf2021FFProjections!$A$2:$A$353,'Team Stats'!$A2,Wolf2021FFProjections!$J$2:$J$353)/17</f>
        <v>271.76470588235293</v>
      </c>
      <c r="E2" s="16">
        <f>SUMIF(Wolf2021FFProjections!$A$2:$A$353,'Team Stats'!$A2,Wolf2021FFProjections!$K$2:$K$353)/17</f>
        <v>2.1176470588235294</v>
      </c>
      <c r="F2" s="16">
        <f>SUMIF(Wolf2021FFProjections!$A$2:$A$353,'Team Stats'!$A2,Wolf2021FFProjections!$M$2:$M$353)/17</f>
        <v>28.588235294117649</v>
      </c>
      <c r="G2" s="16">
        <f>H2/F2</f>
        <v>4.2860082304526745</v>
      </c>
      <c r="H2" s="16">
        <f>SUMIF(Wolf2021FFProjections!$A$2:$A$353,'Team Stats'!$A2,Wolf2021FFProjections!$N$2:$N$353)/17</f>
        <v>122.52941176470588</v>
      </c>
      <c r="I2" s="16">
        <f>SUMIF(Wolf2021FFProjections!$A$2:$A$353,'Team Stats'!$A2,Wolf2021FFProjections!$O$2:$O$353)/17</f>
        <v>1.2941176470588236</v>
      </c>
      <c r="J2" s="16">
        <f>B2+F2</f>
        <v>65.058823529411768</v>
      </c>
      <c r="K2" s="16">
        <f>L2/J2</f>
        <v>6.0605786618444837</v>
      </c>
      <c r="L2" s="16">
        <f>D2+H2</f>
        <v>394.29411764705878</v>
      </c>
      <c r="M2" s="16">
        <f>(E2+I2)</f>
        <v>3.4117647058823533</v>
      </c>
    </row>
    <row r="3" spans="1:13" x14ac:dyDescent="0.3">
      <c r="A3" s="15" t="s">
        <v>117</v>
      </c>
      <c r="B3" s="16">
        <f>SUMIF(Wolf2021FFProjections!$A$2:$A$353,'Team Stats'!$A3,Wolf2021FFProjections!$H$2:$H$353)/17</f>
        <v>30.588235294117649</v>
      </c>
      <c r="C3" s="16">
        <f t="shared" ref="C3:C33" si="0">D3/B3</f>
        <v>7.5403846153846157</v>
      </c>
      <c r="D3" s="16">
        <f>SUMIF(Wolf2021FFProjections!$A$2:$A$353,'Team Stats'!$A3,Wolf2021FFProjections!$J$2:$J$353)/17</f>
        <v>230.64705882352942</v>
      </c>
      <c r="E3" s="16">
        <f>SUMIF(Wolf2021FFProjections!$A$2:$A$353,'Team Stats'!$A3,Wolf2021FFProjections!$K$2:$K$353)/17</f>
        <v>1.6470588235294117</v>
      </c>
      <c r="F3" s="16">
        <f>SUMIF(Wolf2021FFProjections!$A$2:$A$353,'Team Stats'!$A3,Wolf2021FFProjections!$M$2:$M$353)/17</f>
        <v>25.823529411764707</v>
      </c>
      <c r="G3" s="16">
        <f t="shared" ref="G3:G33" si="1">H3/F3</f>
        <v>4.403189066059225</v>
      </c>
      <c r="H3" s="16">
        <f>SUMIF(Wolf2021FFProjections!$A$2:$A$353,'Team Stats'!$A3,Wolf2021FFProjections!$N$2:$N$353)/17</f>
        <v>113.70588235294117</v>
      </c>
      <c r="I3" s="16">
        <f>SUMIF(Wolf2021FFProjections!$A$2:$A$353,'Team Stats'!$A3,Wolf2021FFProjections!$O$2:$O$353)/17</f>
        <v>1.2352941176470589</v>
      </c>
      <c r="J3" s="16">
        <f t="shared" ref="J3:J33" si="2">B3+F3</f>
        <v>56.411764705882355</v>
      </c>
      <c r="K3" s="16">
        <f t="shared" ref="K3:K33" si="3">L3/J3</f>
        <v>6.1042752867570389</v>
      </c>
      <c r="L3" s="16">
        <f t="shared" ref="L3:L33" si="4">D3+H3</f>
        <v>344.35294117647061</v>
      </c>
      <c r="M3" s="16">
        <f t="shared" ref="M3:M33" si="5">(E3+I3)</f>
        <v>2.8823529411764706</v>
      </c>
    </row>
    <row r="4" spans="1:13" x14ac:dyDescent="0.3">
      <c r="A4" s="15" t="s">
        <v>28</v>
      </c>
      <c r="B4" s="16">
        <f>SUMIF(Wolf2021FFProjections!$A$2:$A$353,'Team Stats'!$A4,Wolf2021FFProjections!$H$2:$H$353)/17</f>
        <v>28.470588235294116</v>
      </c>
      <c r="C4" s="16">
        <f t="shared" si="0"/>
        <v>7.3016528925619832</v>
      </c>
      <c r="D4" s="16">
        <f>SUMIF(Wolf2021FFProjections!$A$2:$A$353,'Team Stats'!$A4,Wolf2021FFProjections!$J$2:$J$353)/17</f>
        <v>207.88235294117646</v>
      </c>
      <c r="E4" s="16">
        <f>SUMIF(Wolf2021FFProjections!$A$2:$A$353,'Team Stats'!$A4,Wolf2021FFProjections!$K$2:$K$353)/17</f>
        <v>1.8235294117647058</v>
      </c>
      <c r="F4" s="16">
        <f>SUMIF(Wolf2021FFProjections!$A$2:$A$353,'Team Stats'!$A4,Wolf2021FFProjections!$M$2:$M$353)/17</f>
        <v>31.294117647058822</v>
      </c>
      <c r="G4" s="16">
        <f t="shared" si="1"/>
        <v>4.9304511278195484</v>
      </c>
      <c r="H4" s="16">
        <f>SUMIF(Wolf2021FFProjections!$A$2:$A$353,'Team Stats'!$A4,Wolf2021FFProjections!$N$2:$N$353)/17</f>
        <v>154.29411764705881</v>
      </c>
      <c r="I4" s="16">
        <f>SUMIF(Wolf2021FFProjections!$A$2:$A$353,'Team Stats'!$A4,Wolf2021FFProjections!$O$2:$O$353)/17</f>
        <v>1.2352941176470589</v>
      </c>
      <c r="J4" s="16">
        <f t="shared" si="2"/>
        <v>59.764705882352942</v>
      </c>
      <c r="K4" s="16">
        <f t="shared" si="3"/>
        <v>6.0600393700787389</v>
      </c>
      <c r="L4" s="16">
        <f t="shared" si="4"/>
        <v>362.17647058823525</v>
      </c>
      <c r="M4" s="16">
        <f t="shared" si="5"/>
        <v>3.0588235294117645</v>
      </c>
    </row>
    <row r="5" spans="1:13" x14ac:dyDescent="0.3">
      <c r="A5" s="15" t="s">
        <v>33</v>
      </c>
      <c r="B5" s="16">
        <f>SUMIF(Wolf2021FFProjections!$A$2:$A$353,'Team Stats'!$A5,Wolf2021FFProjections!$H$2:$H$353)/17</f>
        <v>37.647058823529413</v>
      </c>
      <c r="C5" s="16">
        <f t="shared" si="0"/>
        <v>7.8578124999999996</v>
      </c>
      <c r="D5" s="16">
        <f>SUMIF(Wolf2021FFProjections!$A$2:$A$353,'Team Stats'!$A5,Wolf2021FFProjections!$J$2:$J$353)/17</f>
        <v>295.8235294117647</v>
      </c>
      <c r="E5" s="16">
        <f>SUMIF(Wolf2021FFProjections!$A$2:$A$353,'Team Stats'!$A5,Wolf2021FFProjections!$K$2:$K$353)/17</f>
        <v>2.4705882352941178</v>
      </c>
      <c r="F5" s="16">
        <f>SUMIF(Wolf2021FFProjections!$A$2:$A$353,'Team Stats'!$A5,Wolf2021FFProjections!$M$2:$M$353)/17</f>
        <v>26.764705882352942</v>
      </c>
      <c r="G5" s="16">
        <f t="shared" si="1"/>
        <v>4.7274725274725276</v>
      </c>
      <c r="H5" s="16">
        <f>SUMIF(Wolf2021FFProjections!$A$2:$A$353,'Team Stats'!$A5,Wolf2021FFProjections!$N$2:$N$353)/17</f>
        <v>126.52941176470588</v>
      </c>
      <c r="I5" s="16">
        <f>SUMIF(Wolf2021FFProjections!$A$2:$A$353,'Team Stats'!$A5,Wolf2021FFProjections!$O$2:$O$353)/17</f>
        <v>1.1764705882352942</v>
      </c>
      <c r="J5" s="16">
        <f t="shared" si="2"/>
        <v>64.411764705882348</v>
      </c>
      <c r="K5" s="16">
        <f t="shared" si="3"/>
        <v>6.557077625570777</v>
      </c>
      <c r="L5" s="16">
        <f t="shared" si="4"/>
        <v>422.35294117647061</v>
      </c>
      <c r="M5" s="16">
        <f t="shared" si="5"/>
        <v>3.6470588235294121</v>
      </c>
    </row>
    <row r="6" spans="1:13" x14ac:dyDescent="0.3">
      <c r="A6" s="15" t="s">
        <v>23</v>
      </c>
      <c r="B6" s="16">
        <f>SUMIF(Wolf2021FFProjections!$A$2:$A$353,'Team Stats'!$A6,Wolf2021FFProjections!$H$2:$H$353)/17</f>
        <v>34.352941176470587</v>
      </c>
      <c r="C6" s="16">
        <f t="shared" si="0"/>
        <v>7.01541095890411</v>
      </c>
      <c r="D6" s="16">
        <f>SUMIF(Wolf2021FFProjections!$A$2:$A$353,'Team Stats'!$A6,Wolf2021FFProjections!$J$2:$J$353)/17</f>
        <v>241</v>
      </c>
      <c r="E6" s="16">
        <f>SUMIF(Wolf2021FFProjections!$A$2:$A$353,'Team Stats'!$A6,Wolf2021FFProjections!$K$2:$K$353)/17</f>
        <v>1.588235294117647</v>
      </c>
      <c r="F6" s="16">
        <f>SUMIF(Wolf2021FFProjections!$A$2:$A$353,'Team Stats'!$A6,Wolf2021FFProjections!$M$2:$M$353)/17</f>
        <v>26.764705882352942</v>
      </c>
      <c r="G6" s="16">
        <f t="shared" si="1"/>
        <v>4.0747252747252745</v>
      </c>
      <c r="H6" s="16">
        <f>SUMIF(Wolf2021FFProjections!$A$2:$A$353,'Team Stats'!$A6,Wolf2021FFProjections!$N$2:$N$353)/17</f>
        <v>109.05882352941177</v>
      </c>
      <c r="I6" s="16">
        <f>SUMIF(Wolf2021FFProjections!$A$2:$A$353,'Team Stats'!$A6,Wolf2021FFProjections!$O$2:$O$353)/17</f>
        <v>0.88235294117647056</v>
      </c>
      <c r="J6" s="16">
        <f t="shared" si="2"/>
        <v>61.117647058823529</v>
      </c>
      <c r="K6" s="16">
        <f t="shared" si="3"/>
        <v>5.7276227141482199</v>
      </c>
      <c r="L6" s="16">
        <f t="shared" si="4"/>
        <v>350.05882352941177</v>
      </c>
      <c r="M6" s="16">
        <f t="shared" si="5"/>
        <v>2.4705882352941178</v>
      </c>
    </row>
    <row r="7" spans="1:13" x14ac:dyDescent="0.3">
      <c r="A7" s="15" t="s">
        <v>42</v>
      </c>
      <c r="B7" s="16">
        <f>SUMIF(Wolf2021FFProjections!$A$2:$A$353,'Team Stats'!$A7,Wolf2021FFProjections!$H$2:$H$353)/17</f>
        <v>30</v>
      </c>
      <c r="C7" s="16">
        <f t="shared" si="0"/>
        <v>6.8098039215686272</v>
      </c>
      <c r="D7" s="16">
        <f>SUMIF(Wolf2021FFProjections!$A$2:$A$353,'Team Stats'!$A7,Wolf2021FFProjections!$J$2:$J$353)/17</f>
        <v>204.29411764705881</v>
      </c>
      <c r="E7" s="16">
        <f>SUMIF(Wolf2021FFProjections!$A$2:$A$353,'Team Stats'!$A7,Wolf2021FFProjections!$K$2:$K$353)/17</f>
        <v>1.4705882352941178</v>
      </c>
      <c r="F7" s="16">
        <f>SUMIF(Wolf2021FFProjections!$A$2:$A$353,'Team Stats'!$A7,Wolf2021FFProjections!$M$2:$M$353)/17</f>
        <v>29.352941176470587</v>
      </c>
      <c r="G7" s="16">
        <f t="shared" si="1"/>
        <v>4.5791583166332668</v>
      </c>
      <c r="H7" s="16">
        <f>SUMIF(Wolf2021FFProjections!$A$2:$A$353,'Team Stats'!$A7,Wolf2021FFProjections!$N$2:$N$353)/17</f>
        <v>134.41176470588235</v>
      </c>
      <c r="I7" s="16">
        <f>SUMIF(Wolf2021FFProjections!$A$2:$A$353,'Team Stats'!$A7,Wolf2021FFProjections!$O$2:$O$353)/17</f>
        <v>0.94117647058823528</v>
      </c>
      <c r="J7" s="16">
        <f t="shared" si="2"/>
        <v>59.352941176470587</v>
      </c>
      <c r="K7" s="16">
        <f t="shared" si="3"/>
        <v>5.7066402378592667</v>
      </c>
      <c r="L7" s="16">
        <f t="shared" si="4"/>
        <v>338.70588235294116</v>
      </c>
      <c r="M7" s="16">
        <f t="shared" si="5"/>
        <v>2.4117647058823533</v>
      </c>
    </row>
    <row r="8" spans="1:13" x14ac:dyDescent="0.3">
      <c r="A8" s="15" t="s">
        <v>49</v>
      </c>
      <c r="B8" s="16">
        <f>SUMIF(Wolf2021FFProjections!$A$2:$A$353,'Team Stats'!$A8,Wolf2021FFProjections!$H$2:$H$353)/17</f>
        <v>33.882352941176471</v>
      </c>
      <c r="C8" s="16">
        <f t="shared" si="0"/>
        <v>9.0468749999999982</v>
      </c>
      <c r="D8" s="16">
        <f>SUMIF(Wolf2021FFProjections!$A$2:$A$353,'Team Stats'!$A8,Wolf2021FFProjections!$J$2:$J$353)/17</f>
        <v>306.52941176470586</v>
      </c>
      <c r="E8" s="16">
        <f>SUMIF(Wolf2021FFProjections!$A$2:$A$353,'Team Stats'!$A8,Wolf2021FFProjections!$K$2:$K$353)/17</f>
        <v>2.1764705882352939</v>
      </c>
      <c r="F8" s="16">
        <f>SUMIF(Wolf2021FFProjections!$A$2:$A$353,'Team Stats'!$A8,Wolf2021FFProjections!$M$2:$M$353)/17</f>
        <v>24.705882352941178</v>
      </c>
      <c r="G8" s="16">
        <f t="shared" si="1"/>
        <v>4.5428571428571427</v>
      </c>
      <c r="H8" s="16">
        <f>SUMIF(Wolf2021FFProjections!$A$2:$A$353,'Team Stats'!$A8,Wolf2021FFProjections!$N$2:$N$353)/17</f>
        <v>112.23529411764706</v>
      </c>
      <c r="I8" s="16">
        <f>SUMIF(Wolf2021FFProjections!$A$2:$A$353,'Team Stats'!$A8,Wolf2021FFProjections!$O$2:$O$353)/17</f>
        <v>0.94117647058823528</v>
      </c>
      <c r="J8" s="16">
        <f t="shared" si="2"/>
        <v>58.588235294117652</v>
      </c>
      <c r="K8" s="16">
        <f t="shared" si="3"/>
        <v>7.1475903614457819</v>
      </c>
      <c r="L8" s="16">
        <f t="shared" si="4"/>
        <v>418.76470588235293</v>
      </c>
      <c r="M8" s="16">
        <f t="shared" si="5"/>
        <v>3.117647058823529</v>
      </c>
    </row>
    <row r="9" spans="1:13" x14ac:dyDescent="0.3">
      <c r="A9" s="15" t="s">
        <v>59</v>
      </c>
      <c r="B9" s="16">
        <f>SUMIF(Wolf2021FFProjections!$A$2:$A$353,'Team Stats'!$A9,Wolf2021FFProjections!$H$2:$H$353)/17</f>
        <v>29.705882352941178</v>
      </c>
      <c r="C9" s="16">
        <f t="shared" si="0"/>
        <v>6.6970297029702968</v>
      </c>
      <c r="D9" s="16">
        <f>SUMIF(Wolf2021FFProjections!$A$2:$A$353,'Team Stats'!$A9,Wolf2021FFProjections!$J$2:$J$353)/17</f>
        <v>198.94117647058823</v>
      </c>
      <c r="E9" s="16">
        <f>SUMIF(Wolf2021FFProjections!$A$2:$A$353,'Team Stats'!$A9,Wolf2021FFProjections!$K$2:$K$353)/17</f>
        <v>1.5294117647058822</v>
      </c>
      <c r="F9" s="16">
        <f>SUMIF(Wolf2021FFProjections!$A$2:$A$353,'Team Stats'!$A9,Wolf2021FFProjections!$M$2:$M$353)/17</f>
        <v>30.176470588235293</v>
      </c>
      <c r="G9" s="16">
        <f t="shared" si="1"/>
        <v>4.8343079922027288</v>
      </c>
      <c r="H9" s="16">
        <f>SUMIF(Wolf2021FFProjections!$A$2:$A$353,'Team Stats'!$A9,Wolf2021FFProjections!$N$2:$N$353)/17</f>
        <v>145.88235294117646</v>
      </c>
      <c r="I9" s="16">
        <f>SUMIF(Wolf2021FFProjections!$A$2:$A$353,'Team Stats'!$A9,Wolf2021FFProjections!$O$2:$O$353)/17</f>
        <v>0.88235294117647056</v>
      </c>
      <c r="J9" s="16">
        <f t="shared" si="2"/>
        <v>59.882352941176471</v>
      </c>
      <c r="K9" s="16">
        <f t="shared" si="3"/>
        <v>5.7583497053045187</v>
      </c>
      <c r="L9" s="16">
        <f t="shared" si="4"/>
        <v>344.8235294117647</v>
      </c>
      <c r="M9" s="16">
        <f t="shared" si="5"/>
        <v>2.4117647058823528</v>
      </c>
    </row>
    <row r="10" spans="1:13" x14ac:dyDescent="0.3">
      <c r="A10" s="15" t="s">
        <v>69</v>
      </c>
      <c r="B10" s="16">
        <f>SUMIF(Wolf2021FFProjections!$A$2:$A$353,'Team Stats'!$A10,Wolf2021FFProjections!$H$2:$H$353)/17</f>
        <v>37.352941176470587</v>
      </c>
      <c r="C10" s="16">
        <f t="shared" si="0"/>
        <v>7.7889763779527561</v>
      </c>
      <c r="D10" s="16">
        <f>SUMIF(Wolf2021FFProjections!$A$2:$A$353,'Team Stats'!$A10,Wolf2021FFProjections!$J$2:$J$353)/17</f>
        <v>290.94117647058823</v>
      </c>
      <c r="E10" s="16">
        <f>SUMIF(Wolf2021FFProjections!$A$2:$A$353,'Team Stats'!$A10,Wolf2021FFProjections!$K$2:$K$353)/17</f>
        <v>2.0588235294117645</v>
      </c>
      <c r="F10" s="16">
        <f>SUMIF(Wolf2021FFProjections!$A$2:$A$353,'Team Stats'!$A10,Wolf2021FFProjections!$M$2:$M$353)/17</f>
        <v>28.588235294117649</v>
      </c>
      <c r="G10" s="16">
        <f t="shared" si="1"/>
        <v>4.7283950617283947</v>
      </c>
      <c r="H10" s="16">
        <f>SUMIF(Wolf2021FFProjections!$A$2:$A$353,'Team Stats'!$A10,Wolf2021FFProjections!$N$2:$N$353)/17</f>
        <v>135.1764705882353</v>
      </c>
      <c r="I10" s="16">
        <f>SUMIF(Wolf2021FFProjections!$A$2:$A$353,'Team Stats'!$A10,Wolf2021FFProjections!$O$2:$O$353)/17</f>
        <v>1.1176470588235294</v>
      </c>
      <c r="J10" s="16">
        <f t="shared" si="2"/>
        <v>65.941176470588232</v>
      </c>
      <c r="K10" s="16">
        <f t="shared" si="3"/>
        <v>6.4620874219446929</v>
      </c>
      <c r="L10" s="16">
        <f t="shared" si="4"/>
        <v>426.11764705882354</v>
      </c>
      <c r="M10" s="16">
        <f t="shared" si="5"/>
        <v>3.1764705882352939</v>
      </c>
    </row>
    <row r="11" spans="1:13" x14ac:dyDescent="0.3">
      <c r="A11" s="15" t="s">
        <v>79</v>
      </c>
      <c r="B11" s="16">
        <f>SUMIF(Wolf2021FFProjections!$A$2:$A$353,'Team Stats'!$A11,Wolf2021FFProjections!$H$2:$H$353)/17</f>
        <v>34.058823529411768</v>
      </c>
      <c r="C11" s="16">
        <f t="shared" si="0"/>
        <v>8.0880829015544045</v>
      </c>
      <c r="D11" s="16">
        <f>SUMIF(Wolf2021FFProjections!$A$2:$A$353,'Team Stats'!$A11,Wolf2021FFProjections!$J$2:$J$353)/17</f>
        <v>275.47058823529414</v>
      </c>
      <c r="E11" s="16">
        <f>SUMIF(Wolf2021FFProjections!$A$2:$A$353,'Team Stats'!$A11,Wolf2021FFProjections!$K$2:$K$353)/17</f>
        <v>2.1764705882352939</v>
      </c>
      <c r="F11" s="16">
        <f>SUMIF(Wolf2021FFProjections!$A$2:$A$353,'Team Stats'!$A11,Wolf2021FFProjections!$M$2:$M$353)/17</f>
        <v>27.352941176470587</v>
      </c>
      <c r="G11" s="16">
        <f t="shared" si="1"/>
        <v>4.5311827956989248</v>
      </c>
      <c r="H11" s="16">
        <f>SUMIF(Wolf2021FFProjections!$A$2:$A$353,'Team Stats'!$A11,Wolf2021FFProjections!$N$2:$N$353)/17</f>
        <v>123.94117647058823</v>
      </c>
      <c r="I11" s="16">
        <f>SUMIF(Wolf2021FFProjections!$A$2:$A$353,'Team Stats'!$A11,Wolf2021FFProjections!$O$2:$O$353)/17</f>
        <v>1.1176470588235294</v>
      </c>
      <c r="J11" s="16">
        <f t="shared" si="2"/>
        <v>61.411764705882355</v>
      </c>
      <c r="K11" s="16">
        <f t="shared" si="3"/>
        <v>6.5038314176245215</v>
      </c>
      <c r="L11" s="16">
        <f t="shared" si="4"/>
        <v>399.41176470588238</v>
      </c>
      <c r="M11" s="16">
        <f t="shared" si="5"/>
        <v>3.2941176470588234</v>
      </c>
    </row>
    <row r="12" spans="1:13" x14ac:dyDescent="0.3">
      <c r="A12" s="15" t="s">
        <v>88</v>
      </c>
      <c r="B12" s="16">
        <f>SUMIF(Wolf2021FFProjections!$A$2:$A$353,'Team Stats'!$A12,Wolf2021FFProjections!$H$2:$H$353)/17</f>
        <v>35.058823529411768</v>
      </c>
      <c r="C12" s="16">
        <f t="shared" si="0"/>
        <v>7.2634228187919456</v>
      </c>
      <c r="D12" s="16">
        <f>SUMIF(Wolf2021FFProjections!$A$2:$A$353,'Team Stats'!$A12,Wolf2021FFProjections!$J$2:$J$353)/17</f>
        <v>254.64705882352942</v>
      </c>
      <c r="E12" s="16">
        <f>SUMIF(Wolf2021FFProjections!$A$2:$A$353,'Team Stats'!$A12,Wolf2021FFProjections!$K$2:$K$353)/17</f>
        <v>1.7647058823529411</v>
      </c>
      <c r="F12" s="16">
        <f>SUMIF(Wolf2021FFProjections!$A$2:$A$353,'Team Stats'!$A12,Wolf2021FFProjections!$M$2:$M$353)/17</f>
        <v>24.470588235294116</v>
      </c>
      <c r="G12" s="16">
        <f t="shared" si="1"/>
        <v>3.9038461538461542</v>
      </c>
      <c r="H12" s="16">
        <f>SUMIF(Wolf2021FFProjections!$A$2:$A$353,'Team Stats'!$A12,Wolf2021FFProjections!$N$2:$N$353)/17</f>
        <v>95.529411764705884</v>
      </c>
      <c r="I12" s="16">
        <f>SUMIF(Wolf2021FFProjections!$A$2:$A$353,'Team Stats'!$A12,Wolf2021FFProjections!$O$2:$O$353)/17</f>
        <v>0.6470588235294118</v>
      </c>
      <c r="J12" s="16">
        <f t="shared" si="2"/>
        <v>59.529411764705884</v>
      </c>
      <c r="K12" s="16">
        <f t="shared" si="3"/>
        <v>5.8824110671936758</v>
      </c>
      <c r="L12" s="16">
        <f t="shared" si="4"/>
        <v>350.1764705882353</v>
      </c>
      <c r="M12" s="16">
        <f t="shared" si="5"/>
        <v>2.4117647058823528</v>
      </c>
    </row>
    <row r="13" spans="1:13" x14ac:dyDescent="0.3">
      <c r="A13" s="15" t="s">
        <v>102</v>
      </c>
      <c r="B13" s="16">
        <f>SUMIF(Wolf2021FFProjections!$A$2:$A$353,'Team Stats'!$A13,Wolf2021FFProjections!$H$2:$H$353)/17</f>
        <v>32.352941176470587</v>
      </c>
      <c r="C13" s="16">
        <f t="shared" si="0"/>
        <v>7.9490909090909101</v>
      </c>
      <c r="D13" s="16">
        <f>SUMIF(Wolf2021FFProjections!$A$2:$A$353,'Team Stats'!$A13,Wolf2021FFProjections!$J$2:$J$353)/17</f>
        <v>257.1764705882353</v>
      </c>
      <c r="E13" s="16">
        <f>SUMIF(Wolf2021FFProjections!$A$2:$A$353,'Team Stats'!$A13,Wolf2021FFProjections!$K$2:$K$353)/17</f>
        <v>1.9411764705882353</v>
      </c>
      <c r="F13" s="16">
        <f>SUMIF(Wolf2021FFProjections!$A$2:$A$353,'Team Stats'!$A13,Wolf2021FFProjections!$M$2:$M$353)/17</f>
        <v>28.294117647058822</v>
      </c>
      <c r="G13" s="16">
        <f t="shared" si="1"/>
        <v>4.5426195426195433</v>
      </c>
      <c r="H13" s="16">
        <f>SUMIF(Wolf2021FFProjections!$A$2:$A$353,'Team Stats'!$A13,Wolf2021FFProjections!$N$2:$N$353)/17</f>
        <v>128.52941176470588</v>
      </c>
      <c r="I13" s="16">
        <f>SUMIF(Wolf2021FFProjections!$A$2:$A$353,'Team Stats'!$A13,Wolf2021FFProjections!$O$2:$O$353)/17</f>
        <v>0.94117647058823528</v>
      </c>
      <c r="J13" s="16">
        <f t="shared" si="2"/>
        <v>60.647058823529406</v>
      </c>
      <c r="K13" s="16">
        <f t="shared" si="3"/>
        <v>6.3598448108632413</v>
      </c>
      <c r="L13" s="16">
        <f t="shared" si="4"/>
        <v>385.70588235294122</v>
      </c>
      <c r="M13" s="16">
        <f t="shared" si="5"/>
        <v>2.8823529411764706</v>
      </c>
    </row>
    <row r="14" spans="1:13" x14ac:dyDescent="0.3">
      <c r="A14" s="15" t="s">
        <v>94</v>
      </c>
      <c r="B14" s="16">
        <f>SUMIF(Wolf2021FFProjections!$A$2:$A$353,'Team Stats'!$A14,Wolf2021FFProjections!$H$2:$H$353)/17</f>
        <v>32.352941176470587</v>
      </c>
      <c r="C14" s="16">
        <f t="shared" si="0"/>
        <v>7.0218181818181824</v>
      </c>
      <c r="D14" s="16">
        <f>SUMIF(Wolf2021FFProjections!$A$2:$A$353,'Team Stats'!$A14,Wolf2021FFProjections!$J$2:$J$353)/17</f>
        <v>227.1764705882353</v>
      </c>
      <c r="E14" s="16">
        <f>SUMIF(Wolf2021FFProjections!$A$2:$A$353,'Team Stats'!$A14,Wolf2021FFProjections!$K$2:$K$353)/17</f>
        <v>1.7647058823529411</v>
      </c>
      <c r="F14" s="16">
        <f>SUMIF(Wolf2021FFProjections!$A$2:$A$353,'Team Stats'!$A14,Wolf2021FFProjections!$M$2:$M$353)/17</f>
        <v>22.882352941176471</v>
      </c>
      <c r="G14" s="16">
        <f t="shared" si="1"/>
        <v>4.1105398457583551</v>
      </c>
      <c r="H14" s="16">
        <f>SUMIF(Wolf2021FFProjections!$A$2:$A$353,'Team Stats'!$A14,Wolf2021FFProjections!$N$2:$N$353)/17</f>
        <v>94.058823529411768</v>
      </c>
      <c r="I14" s="16">
        <f>SUMIF(Wolf2021FFProjections!$A$2:$A$353,'Team Stats'!$A14,Wolf2021FFProjections!$O$2:$O$353)/17</f>
        <v>0.76470588235294112</v>
      </c>
      <c r="J14" s="16">
        <f t="shared" si="2"/>
        <v>55.235294117647058</v>
      </c>
      <c r="K14" s="16">
        <f t="shared" si="3"/>
        <v>5.8157614483493081</v>
      </c>
      <c r="L14" s="16">
        <f t="shared" si="4"/>
        <v>321.23529411764707</v>
      </c>
      <c r="M14" s="16">
        <f t="shared" si="5"/>
        <v>2.5294117647058822</v>
      </c>
    </row>
    <row r="15" spans="1:13" x14ac:dyDescent="0.3">
      <c r="A15" s="15" t="s">
        <v>111</v>
      </c>
      <c r="B15" s="16">
        <f>SUMIF(Wolf2021FFProjections!$A$2:$A$353,'Team Stats'!$A15,Wolf2021FFProjections!$H$2:$H$353)/17</f>
        <v>36.176470588235297</v>
      </c>
      <c r="C15" s="16">
        <f t="shared" si="0"/>
        <v>7.668292682926829</v>
      </c>
      <c r="D15" s="16">
        <f>SUMIF(Wolf2021FFProjections!$A$2:$A$353,'Team Stats'!$A15,Wolf2021FFProjections!$J$2:$J$353)/17</f>
        <v>277.41176470588238</v>
      </c>
      <c r="E15" s="16">
        <f>SUMIF(Wolf2021FFProjections!$A$2:$A$353,'Team Stats'!$A15,Wolf2021FFProjections!$K$2:$K$353)/17</f>
        <v>1.7647058823529411</v>
      </c>
      <c r="F15" s="16">
        <f>SUMIF(Wolf2021FFProjections!$A$2:$A$353,'Team Stats'!$A15,Wolf2021FFProjections!$M$2:$M$353)/17</f>
        <v>28.294117647058822</v>
      </c>
      <c r="G15" s="16">
        <f t="shared" si="1"/>
        <v>4.8981288981288982</v>
      </c>
      <c r="H15" s="16">
        <f>SUMIF(Wolf2021FFProjections!$A$2:$A$353,'Team Stats'!$A15,Wolf2021FFProjections!$N$2:$N$353)/17</f>
        <v>138.58823529411765</v>
      </c>
      <c r="I15" s="16">
        <f>SUMIF(Wolf2021FFProjections!$A$2:$A$353,'Team Stats'!$A15,Wolf2021FFProjections!$O$2:$O$353)/17</f>
        <v>1.0588235294117647</v>
      </c>
      <c r="J15" s="16">
        <f t="shared" si="2"/>
        <v>64.470588235294116</v>
      </c>
      <c r="K15" s="16">
        <f t="shared" si="3"/>
        <v>6.452554744525548</v>
      </c>
      <c r="L15" s="16">
        <f t="shared" si="4"/>
        <v>416</v>
      </c>
      <c r="M15" s="16">
        <f t="shared" si="5"/>
        <v>2.8235294117647056</v>
      </c>
    </row>
    <row r="16" spans="1:13" x14ac:dyDescent="0.3">
      <c r="A16" s="15" t="s">
        <v>125</v>
      </c>
      <c r="B16" s="16">
        <f>SUMIF(Wolf2021FFProjections!$A$2:$A$353,'Team Stats'!$A16,Wolf2021FFProjections!$H$2:$H$353)/17</f>
        <v>37.647058823529413</v>
      </c>
      <c r="C16" s="16">
        <f t="shared" si="0"/>
        <v>6.9890625000000002</v>
      </c>
      <c r="D16" s="16">
        <f>SUMIF(Wolf2021FFProjections!$A$2:$A$353,'Team Stats'!$A16,Wolf2021FFProjections!$J$2:$J$353)/17</f>
        <v>263.11764705882354</v>
      </c>
      <c r="E16" s="16">
        <f>SUMIF(Wolf2021FFProjections!$A$2:$A$353,'Team Stats'!$A16,Wolf2021FFProjections!$K$2:$K$353)/17</f>
        <v>1.5294117647058822</v>
      </c>
      <c r="F16" s="16">
        <f>SUMIF(Wolf2021FFProjections!$A$2:$A$353,'Team Stats'!$A16,Wolf2021FFProjections!$M$2:$M$353)/17</f>
        <v>25.058823529411764</v>
      </c>
      <c r="G16" s="16">
        <f t="shared" si="1"/>
        <v>4.31924882629108</v>
      </c>
      <c r="H16" s="16">
        <f>SUMIF(Wolf2021FFProjections!$A$2:$A$353,'Team Stats'!$A16,Wolf2021FFProjections!$N$2:$N$353)/17</f>
        <v>108.23529411764706</v>
      </c>
      <c r="I16" s="16">
        <f>SUMIF(Wolf2021FFProjections!$A$2:$A$353,'Team Stats'!$A16,Wolf2021FFProjections!$O$2:$O$353)/17</f>
        <v>0.76470588235294112</v>
      </c>
      <c r="J16" s="16">
        <f t="shared" si="2"/>
        <v>62.705882352941174</v>
      </c>
      <c r="K16" s="16">
        <f t="shared" si="3"/>
        <v>5.9221388367729837</v>
      </c>
      <c r="L16" s="16">
        <f t="shared" si="4"/>
        <v>371.35294117647061</v>
      </c>
      <c r="M16" s="16">
        <f t="shared" si="5"/>
        <v>2.2941176470588234</v>
      </c>
    </row>
    <row r="17" spans="1:13" x14ac:dyDescent="0.3">
      <c r="A17" s="15" t="s">
        <v>131</v>
      </c>
      <c r="B17" s="16">
        <f>SUMIF(Wolf2021FFProjections!$A$2:$A$353,'Team Stats'!$A17,Wolf2021FFProjections!$H$2:$H$353)/17</f>
        <v>37.058823529411768</v>
      </c>
      <c r="C17" s="16">
        <f t="shared" si="0"/>
        <v>7.7126984126984119</v>
      </c>
      <c r="D17" s="16">
        <f>SUMIF(Wolf2021FFProjections!$A$2:$A$353,'Team Stats'!$A17,Wolf2021FFProjections!$J$2:$J$353)/17</f>
        <v>285.8235294117647</v>
      </c>
      <c r="E17" s="16">
        <f>SUMIF(Wolf2021FFProjections!$A$2:$A$353,'Team Stats'!$A17,Wolf2021FFProjections!$K$2:$K$353)/17</f>
        <v>2</v>
      </c>
      <c r="F17" s="16">
        <f>SUMIF(Wolf2021FFProjections!$A$2:$A$353,'Team Stats'!$A17,Wolf2021FFProjections!$M$2:$M$353)/17</f>
        <v>22.117647058823529</v>
      </c>
      <c r="G17" s="16">
        <f t="shared" si="1"/>
        <v>4.5771276595744679</v>
      </c>
      <c r="H17" s="16">
        <f>SUMIF(Wolf2021FFProjections!$A$2:$A$353,'Team Stats'!$A17,Wolf2021FFProjections!$N$2:$N$353)/17</f>
        <v>101.23529411764706</v>
      </c>
      <c r="I17" s="16">
        <f>SUMIF(Wolf2021FFProjections!$A$2:$A$353,'Team Stats'!$A17,Wolf2021FFProjections!$O$2:$O$353)/17</f>
        <v>0.94117647058823528</v>
      </c>
      <c r="J17" s="16">
        <f t="shared" si="2"/>
        <v>59.176470588235297</v>
      </c>
      <c r="K17" s="16">
        <f t="shared" si="3"/>
        <v>6.5407554671968189</v>
      </c>
      <c r="L17" s="16">
        <f t="shared" si="4"/>
        <v>387.05882352941177</v>
      </c>
      <c r="M17" s="16">
        <f t="shared" si="5"/>
        <v>2.9411764705882355</v>
      </c>
    </row>
    <row r="18" spans="1:13" x14ac:dyDescent="0.3">
      <c r="A18" s="15" t="s">
        <v>139</v>
      </c>
      <c r="B18" s="16">
        <f>SUMIF(Wolf2021FFProjections!$A$2:$A$353,'Team Stats'!$A18,Wolf2021FFProjections!$H$2:$H$353)/17</f>
        <v>39.411764705882355</v>
      </c>
      <c r="C18" s="16">
        <f t="shared" si="0"/>
        <v>7.683582089552238</v>
      </c>
      <c r="D18" s="16">
        <f>SUMIF(Wolf2021FFProjections!$A$2:$A$353,'Team Stats'!$A18,Wolf2021FFProjections!$J$2:$J$353)/17</f>
        <v>302.8235294117647</v>
      </c>
      <c r="E18" s="16">
        <f>SUMIF(Wolf2021FFProjections!$A$2:$A$353,'Team Stats'!$A18,Wolf2021FFProjections!$K$2:$K$353)/17</f>
        <v>2.5882352941176472</v>
      </c>
      <c r="F18" s="16">
        <f>SUMIF(Wolf2021FFProjections!$A$2:$A$353,'Team Stats'!$A18,Wolf2021FFProjections!$M$2:$M$353)/17</f>
        <v>24.941176470588236</v>
      </c>
      <c r="G18" s="16">
        <f t="shared" si="1"/>
        <v>4.5872641509433958</v>
      </c>
      <c r="H18" s="16">
        <f>SUMIF(Wolf2021FFProjections!$A$2:$A$353,'Team Stats'!$A18,Wolf2021FFProjections!$N$2:$N$353)/17</f>
        <v>114.41176470588235</v>
      </c>
      <c r="I18" s="16">
        <f>SUMIF(Wolf2021FFProjections!$A$2:$A$353,'Team Stats'!$A18,Wolf2021FFProjections!$O$2:$O$353)/17</f>
        <v>1.2941176470588236</v>
      </c>
      <c r="J18" s="16">
        <f t="shared" si="2"/>
        <v>64.352941176470594</v>
      </c>
      <c r="K18" s="16">
        <f t="shared" si="3"/>
        <v>6.4835466179159047</v>
      </c>
      <c r="L18" s="16">
        <f t="shared" si="4"/>
        <v>417.23529411764707</v>
      </c>
      <c r="M18" s="16">
        <f t="shared" si="5"/>
        <v>3.882352941176471</v>
      </c>
    </row>
    <row r="19" spans="1:13" x14ac:dyDescent="0.3">
      <c r="A19" s="15" t="s">
        <v>148</v>
      </c>
      <c r="B19" s="16">
        <f>SUMIF(Wolf2021FFProjections!$A$2:$A$353,'Team Stats'!$A19,Wolf2021FFProjections!$H$2:$H$353)/17</f>
        <v>36.176470588235297</v>
      </c>
      <c r="C19" s="16">
        <f t="shared" si="0"/>
        <v>7.8975609756097551</v>
      </c>
      <c r="D19" s="16">
        <f>SUMIF(Wolf2021FFProjections!$A$2:$A$353,'Team Stats'!$A19,Wolf2021FFProjections!$J$2:$J$353)/17</f>
        <v>285.70588235294116</v>
      </c>
      <c r="E19" s="16">
        <f>SUMIF(Wolf2021FFProjections!$A$2:$A$353,'Team Stats'!$A19,Wolf2021FFProjections!$K$2:$K$353)/17</f>
        <v>2.5882352941176472</v>
      </c>
      <c r="F19" s="16">
        <f>SUMIF(Wolf2021FFProjections!$A$2:$A$353,'Team Stats'!$A19,Wolf2021FFProjections!$M$2:$M$353)/17</f>
        <v>27.352941176470587</v>
      </c>
      <c r="G19" s="16">
        <f t="shared" si="1"/>
        <v>4.3827956989247312</v>
      </c>
      <c r="H19" s="16">
        <f>SUMIF(Wolf2021FFProjections!$A$2:$A$353,'Team Stats'!$A19,Wolf2021FFProjections!$N$2:$N$353)/17</f>
        <v>119.88235294117646</v>
      </c>
      <c r="I19" s="16">
        <f>SUMIF(Wolf2021FFProjections!$A$2:$A$353,'Team Stats'!$A19,Wolf2021FFProjections!$O$2:$O$353)/17</f>
        <v>0.88235294117647056</v>
      </c>
      <c r="J19" s="16">
        <f t="shared" si="2"/>
        <v>63.529411764705884</v>
      </c>
      <c r="K19" s="16">
        <f t="shared" si="3"/>
        <v>6.3842592592592586</v>
      </c>
      <c r="L19" s="16">
        <f t="shared" si="4"/>
        <v>405.58823529411762</v>
      </c>
      <c r="M19" s="16">
        <f t="shared" si="5"/>
        <v>3.4705882352941178</v>
      </c>
    </row>
    <row r="20" spans="1:13" x14ac:dyDescent="0.3">
      <c r="A20" s="15" t="s">
        <v>156</v>
      </c>
      <c r="B20" s="16">
        <f>SUMIF(Wolf2021FFProjections!$A$2:$A$353,'Team Stats'!$A20,Wolf2021FFProjections!$H$2:$H$353)/17</f>
        <v>36.705882352941174</v>
      </c>
      <c r="C20" s="16">
        <f t="shared" si="0"/>
        <v>7.7195512820512828</v>
      </c>
      <c r="D20" s="16">
        <f>SUMIF(Wolf2021FFProjections!$A$2:$A$353,'Team Stats'!$A20,Wolf2021FFProjections!$J$2:$J$353)/17</f>
        <v>283.35294117647061</v>
      </c>
      <c r="E20" s="16">
        <f>SUMIF(Wolf2021FFProjections!$A$2:$A$353,'Team Stats'!$A20,Wolf2021FFProjections!$K$2:$K$353)/17</f>
        <v>1.7647058823529411</v>
      </c>
      <c r="F20" s="16">
        <f>SUMIF(Wolf2021FFProjections!$A$2:$A$353,'Team Stats'!$A20,Wolf2021FFProjections!$M$2:$M$353)/17</f>
        <v>27.294117647058822</v>
      </c>
      <c r="G20" s="16">
        <f t="shared" si="1"/>
        <v>4.0431034482758621</v>
      </c>
      <c r="H20" s="16">
        <f>SUMIF(Wolf2021FFProjections!$A$2:$A$353,'Team Stats'!$A20,Wolf2021FFProjections!$N$2:$N$353)/17</f>
        <v>110.35294117647059</v>
      </c>
      <c r="I20" s="16">
        <f>SUMIF(Wolf2021FFProjections!$A$2:$A$353,'Team Stats'!$A20,Wolf2021FFProjections!$O$2:$O$353)/17</f>
        <v>0.88235294117647056</v>
      </c>
      <c r="J20" s="16">
        <f t="shared" si="2"/>
        <v>64</v>
      </c>
      <c r="K20" s="16">
        <f t="shared" si="3"/>
        <v>6.1516544117647065</v>
      </c>
      <c r="L20" s="16">
        <f t="shared" si="4"/>
        <v>393.70588235294122</v>
      </c>
      <c r="M20" s="16">
        <f t="shared" si="5"/>
        <v>2.6470588235294117</v>
      </c>
    </row>
    <row r="21" spans="1:13" x14ac:dyDescent="0.3">
      <c r="A21" s="15" t="s">
        <v>164</v>
      </c>
      <c r="B21" s="16">
        <f>SUMIF(Wolf2021FFProjections!$A$2:$A$353,'Team Stats'!$A21,Wolf2021FFProjections!$H$2:$H$353)/17</f>
        <v>32.352941176470587</v>
      </c>
      <c r="C21" s="16">
        <f t="shared" si="0"/>
        <v>7.3090909090909095</v>
      </c>
      <c r="D21" s="16">
        <f>SUMIF(Wolf2021FFProjections!$A$2:$A$353,'Team Stats'!$A21,Wolf2021FFProjections!$J$2:$J$353)/17</f>
        <v>236.47058823529412</v>
      </c>
      <c r="E21" s="16">
        <f>SUMIF(Wolf2021FFProjections!$A$2:$A$353,'Team Stats'!$A21,Wolf2021FFProjections!$K$2:$K$353)/17</f>
        <v>1.8823529411764706</v>
      </c>
      <c r="F21" s="16">
        <f>SUMIF(Wolf2021FFProjections!$A$2:$A$353,'Team Stats'!$A21,Wolf2021FFProjections!$M$2:$M$353)/17</f>
        <v>28.352941176470587</v>
      </c>
      <c r="G21" s="16">
        <f t="shared" si="1"/>
        <v>4.8879668049792535</v>
      </c>
      <c r="H21" s="16">
        <f>SUMIF(Wolf2021FFProjections!$A$2:$A$353,'Team Stats'!$A21,Wolf2021FFProjections!$N$2:$N$353)/17</f>
        <v>138.58823529411765</v>
      </c>
      <c r="I21" s="16">
        <f>SUMIF(Wolf2021FFProjections!$A$2:$A$353,'Team Stats'!$A21,Wolf2021FFProjections!$O$2:$O$353)/17</f>
        <v>0.88235294117647056</v>
      </c>
      <c r="J21" s="16">
        <f t="shared" si="2"/>
        <v>60.705882352941174</v>
      </c>
      <c r="K21" s="16">
        <f t="shared" si="3"/>
        <v>6.1782945736434112</v>
      </c>
      <c r="L21" s="16">
        <f t="shared" si="4"/>
        <v>375.05882352941177</v>
      </c>
      <c r="M21" s="16">
        <f t="shared" si="5"/>
        <v>2.7647058823529411</v>
      </c>
    </row>
    <row r="22" spans="1:13" x14ac:dyDescent="0.3">
      <c r="A22" s="15" t="s">
        <v>171</v>
      </c>
      <c r="B22" s="16">
        <f>SUMIF(Wolf2021FFProjections!$A$2:$A$353,'Team Stats'!$A22,Wolf2021FFProjections!$H$2:$H$353)/17</f>
        <v>36.176470588235297</v>
      </c>
      <c r="C22" s="16">
        <f t="shared" si="0"/>
        <v>8.3219512195121954</v>
      </c>
      <c r="D22" s="16">
        <f>SUMIF(Wolf2021FFProjections!$A$2:$A$353,'Team Stats'!$A22,Wolf2021FFProjections!$J$2:$J$353)/17</f>
        <v>301.05882352941177</v>
      </c>
      <c r="E22" s="16">
        <f>SUMIF(Wolf2021FFProjections!$A$2:$A$353,'Team Stats'!$A22,Wolf2021FFProjections!$K$2:$K$353)/17</f>
        <v>2.3529411764705883</v>
      </c>
      <c r="F22" s="16">
        <f>SUMIF(Wolf2021FFProjections!$A$2:$A$353,'Team Stats'!$A22,Wolf2021FFProjections!$M$2:$M$353)/17</f>
        <v>25.647058823529413</v>
      </c>
      <c r="G22" s="16">
        <f t="shared" si="1"/>
        <v>4.7706422018348622</v>
      </c>
      <c r="H22" s="16">
        <f>SUMIF(Wolf2021FFProjections!$A$2:$A$353,'Team Stats'!$A22,Wolf2021FFProjections!$N$2:$N$353)/17</f>
        <v>122.35294117647059</v>
      </c>
      <c r="I22" s="16">
        <f>SUMIF(Wolf2021FFProjections!$A$2:$A$353,'Team Stats'!$A22,Wolf2021FFProjections!$O$2:$O$353)/17</f>
        <v>1.0588235294117647</v>
      </c>
      <c r="J22" s="16">
        <f t="shared" si="2"/>
        <v>61.82352941176471</v>
      </c>
      <c r="K22" s="16">
        <f t="shared" si="3"/>
        <v>6.8487155090390104</v>
      </c>
      <c r="L22" s="16">
        <f t="shared" si="4"/>
        <v>423.41176470588238</v>
      </c>
      <c r="M22" s="16">
        <f t="shared" si="5"/>
        <v>3.4117647058823533</v>
      </c>
    </row>
    <row r="23" spans="1:13" x14ac:dyDescent="0.3">
      <c r="A23" s="15" t="s">
        <v>251</v>
      </c>
      <c r="B23" s="16">
        <f>SUMIF(Wolf2021FFProjections!$A$2:$A$353,'Team Stats'!$A23,Wolf2021FFProjections!$H$2:$H$353)/17</f>
        <v>32.058823529411768</v>
      </c>
      <c r="C23" s="16">
        <f t="shared" si="0"/>
        <v>7.6073394495412838</v>
      </c>
      <c r="D23" s="16">
        <f>SUMIF(Wolf2021FFProjections!$A$2:$A$353,'Team Stats'!$A23,Wolf2021FFProjections!$J$2:$J$353)/17</f>
        <v>243.88235294117646</v>
      </c>
      <c r="E23" s="16">
        <f>SUMIF(Wolf2021FFProjections!$A$2:$A$353,'Team Stats'!$A23,Wolf2021FFProjections!$K$2:$K$353)/17</f>
        <v>1.6470588235294117</v>
      </c>
      <c r="F23" s="16">
        <f>SUMIF(Wolf2021FFProjections!$A$2:$A$353,'Team Stats'!$A23,Wolf2021FFProjections!$M$2:$M$353)/17</f>
        <v>27.294117647058822</v>
      </c>
      <c r="G23" s="16">
        <f t="shared" si="1"/>
        <v>4.2844827586206895</v>
      </c>
      <c r="H23" s="16">
        <f>SUMIF(Wolf2021FFProjections!$A$2:$A$353,'Team Stats'!$A23,Wolf2021FFProjections!$N$2:$N$353)/17</f>
        <v>116.94117647058823</v>
      </c>
      <c r="I23" s="16">
        <f>SUMIF(Wolf2021FFProjections!$A$2:$A$353,'Team Stats'!$A23,Wolf2021FFProjections!$O$2:$O$353)/17</f>
        <v>1.3529411764705883</v>
      </c>
      <c r="J23" s="16">
        <f t="shared" si="2"/>
        <v>59.352941176470594</v>
      </c>
      <c r="K23" s="16">
        <f t="shared" si="3"/>
        <v>6.0792864222001972</v>
      </c>
      <c r="L23" s="16">
        <f t="shared" si="4"/>
        <v>360.8235294117647</v>
      </c>
      <c r="M23" s="16">
        <f t="shared" si="5"/>
        <v>3</v>
      </c>
    </row>
    <row r="24" spans="1:13" x14ac:dyDescent="0.3">
      <c r="A24" s="15" t="s">
        <v>243</v>
      </c>
      <c r="B24" s="16">
        <f>SUMIF(Wolf2021FFProjections!$A$2:$A$353,'Team Stats'!$A24,Wolf2021FFProjections!$H$2:$H$353)/17</f>
        <v>34.470588235294116</v>
      </c>
      <c r="C24" s="16">
        <f t="shared" si="0"/>
        <v>7.1791808873720138</v>
      </c>
      <c r="D24" s="16">
        <f>SUMIF(Wolf2021FFProjections!$A$2:$A$353,'Team Stats'!$A24,Wolf2021FFProjections!$J$2:$J$353)/17</f>
        <v>247.47058823529412</v>
      </c>
      <c r="E24" s="16">
        <f>SUMIF(Wolf2021FFProjections!$A$2:$A$353,'Team Stats'!$A24,Wolf2021FFProjections!$K$2:$K$353)/17</f>
        <v>2.1176470588235294</v>
      </c>
      <c r="F24" s="16">
        <f>SUMIF(Wolf2021FFProjections!$A$2:$A$353,'Team Stats'!$A24,Wolf2021FFProjections!$M$2:$M$353)/17</f>
        <v>28.411764705882351</v>
      </c>
      <c r="G24" s="16">
        <f t="shared" si="1"/>
        <v>4.1532091097308488</v>
      </c>
      <c r="H24" s="16">
        <f>SUMIF(Wolf2021FFProjections!$A$2:$A$353,'Team Stats'!$A24,Wolf2021FFProjections!$N$2:$N$353)/17</f>
        <v>118</v>
      </c>
      <c r="I24" s="16">
        <f>SUMIF(Wolf2021FFProjections!$A$2:$A$353,'Team Stats'!$A24,Wolf2021FFProjections!$O$2:$O$353)/17</f>
        <v>0.82352941176470584</v>
      </c>
      <c r="J24" s="16">
        <f t="shared" si="2"/>
        <v>62.882352941176464</v>
      </c>
      <c r="K24" s="16">
        <f t="shared" si="3"/>
        <v>5.8119738072965399</v>
      </c>
      <c r="L24" s="16">
        <f t="shared" si="4"/>
        <v>365.47058823529414</v>
      </c>
      <c r="M24" s="16">
        <f t="shared" si="5"/>
        <v>2.9411764705882355</v>
      </c>
    </row>
    <row r="25" spans="1:13" x14ac:dyDescent="0.3">
      <c r="A25" s="15" t="s">
        <v>178</v>
      </c>
      <c r="B25" s="16">
        <f>SUMIF(Wolf2021FFProjections!$A$2:$A$353,'Team Stats'!$A25,Wolf2021FFProjections!$H$2:$H$353)/17</f>
        <v>35.882352941176471</v>
      </c>
      <c r="C25" s="16">
        <f t="shared" si="0"/>
        <v>7.029508196721312</v>
      </c>
      <c r="D25" s="16">
        <f>SUMIF(Wolf2021FFProjections!$A$2:$A$353,'Team Stats'!$A25,Wolf2021FFProjections!$J$2:$J$353)/17</f>
        <v>252.23529411764707</v>
      </c>
      <c r="E25" s="16">
        <f>SUMIF(Wolf2021FFProjections!$A$2:$A$353,'Team Stats'!$A25,Wolf2021FFProjections!$K$2:$K$353)/17</f>
        <v>1.2941176470588236</v>
      </c>
      <c r="F25" s="16">
        <f>SUMIF(Wolf2021FFProjections!$A$2:$A$353,'Team Stats'!$A25,Wolf2021FFProjections!$M$2:$M$353)/17</f>
        <v>24.117647058823529</v>
      </c>
      <c r="G25" s="16">
        <f t="shared" si="1"/>
        <v>4.2512195121951217</v>
      </c>
      <c r="H25" s="16">
        <f>SUMIF(Wolf2021FFProjections!$A$2:$A$353,'Team Stats'!$A25,Wolf2021FFProjections!$N$2:$N$353)/17</f>
        <v>102.52941176470588</v>
      </c>
      <c r="I25" s="16">
        <f>SUMIF(Wolf2021FFProjections!$A$2:$A$353,'Team Stats'!$A25,Wolf2021FFProjections!$O$2:$O$353)/17</f>
        <v>0.76470588235294112</v>
      </c>
      <c r="J25" s="16">
        <f t="shared" si="2"/>
        <v>60</v>
      </c>
      <c r="K25" s="16">
        <f t="shared" si="3"/>
        <v>5.9127450980392151</v>
      </c>
      <c r="L25" s="16">
        <f t="shared" si="4"/>
        <v>354.76470588235293</v>
      </c>
      <c r="M25" s="16">
        <f t="shared" si="5"/>
        <v>2.0588235294117645</v>
      </c>
    </row>
    <row r="26" spans="1:13" x14ac:dyDescent="0.3">
      <c r="A26" s="15" t="s">
        <v>185</v>
      </c>
      <c r="B26" s="16">
        <f>SUMIF(Wolf2021FFProjections!$A$2:$A$353,'Team Stats'!$A26,Wolf2021FFProjections!$H$2:$H$353)/17</f>
        <v>33.882352941176471</v>
      </c>
      <c r="C26" s="16">
        <f t="shared" si="0"/>
        <v>7.0086805555555554</v>
      </c>
      <c r="D26" s="16">
        <f>SUMIF(Wolf2021FFProjections!$A$2:$A$353,'Team Stats'!$A26,Wolf2021FFProjections!$J$2:$J$353)/17</f>
        <v>237.47058823529412</v>
      </c>
      <c r="E26" s="16">
        <f>SUMIF(Wolf2021FFProjections!$A$2:$A$353,'Team Stats'!$A26,Wolf2021FFProjections!$K$2:$K$353)/17</f>
        <v>1.2941176470588236</v>
      </c>
      <c r="F26" s="16">
        <f>SUMIF(Wolf2021FFProjections!$A$2:$A$353,'Team Stats'!$A26,Wolf2021FFProjections!$M$2:$M$353)/17</f>
        <v>24.294117647058822</v>
      </c>
      <c r="G26" s="16">
        <f t="shared" si="1"/>
        <v>4.2687651331719128</v>
      </c>
      <c r="H26" s="16">
        <f>SUMIF(Wolf2021FFProjections!$A$2:$A$353,'Team Stats'!$A26,Wolf2021FFProjections!$N$2:$N$353)/17</f>
        <v>103.70588235294117</v>
      </c>
      <c r="I26" s="16">
        <f>SUMIF(Wolf2021FFProjections!$A$2:$A$353,'Team Stats'!$A26,Wolf2021FFProjections!$O$2:$O$353)/17</f>
        <v>0.6470588235294118</v>
      </c>
      <c r="J26" s="16">
        <f t="shared" si="2"/>
        <v>58.17647058823529</v>
      </c>
      <c r="K26" s="16">
        <f t="shared" si="3"/>
        <v>5.8645096056622856</v>
      </c>
      <c r="L26" s="16">
        <f t="shared" si="4"/>
        <v>341.1764705882353</v>
      </c>
      <c r="M26" s="16">
        <f t="shared" si="5"/>
        <v>1.9411764705882355</v>
      </c>
    </row>
    <row r="27" spans="1:13" x14ac:dyDescent="0.3">
      <c r="A27" s="15" t="s">
        <v>192</v>
      </c>
      <c r="B27" s="16">
        <f>SUMIF(Wolf2021FFProjections!$A$2:$A$353,'Team Stats'!$A27,Wolf2021FFProjections!$H$2:$H$353)/17</f>
        <v>31.882352941176471</v>
      </c>
      <c r="C27" s="16">
        <f t="shared" si="0"/>
        <v>7.9372693726937271</v>
      </c>
      <c r="D27" s="16">
        <f>SUMIF(Wolf2021FFProjections!$A$2:$A$353,'Team Stats'!$A27,Wolf2021FFProjections!$J$2:$J$353)/17</f>
        <v>253.05882352941177</v>
      </c>
      <c r="E27" s="16">
        <f>SUMIF(Wolf2021FFProjections!$A$2:$A$353,'Team Stats'!$A27,Wolf2021FFProjections!$K$2:$K$353)/17</f>
        <v>1.7058823529411764</v>
      </c>
      <c r="F27" s="16">
        <f>SUMIF(Wolf2021FFProjections!$A$2:$A$353,'Team Stats'!$A27,Wolf2021FFProjections!$M$2:$M$353)/17</f>
        <v>29.588235294117649</v>
      </c>
      <c r="G27" s="16">
        <f t="shared" si="1"/>
        <v>4.9443339960238566</v>
      </c>
      <c r="H27" s="16">
        <f>SUMIF(Wolf2021FFProjections!$A$2:$A$353,'Team Stats'!$A27,Wolf2021FFProjections!$N$2:$N$353)/17</f>
        <v>146.29411764705881</v>
      </c>
      <c r="I27" s="16">
        <f>SUMIF(Wolf2021FFProjections!$A$2:$A$353,'Team Stats'!$A27,Wolf2021FFProjections!$O$2:$O$353)/17</f>
        <v>1.1176470588235294</v>
      </c>
      <c r="J27" s="16">
        <f t="shared" si="2"/>
        <v>61.470588235294116</v>
      </c>
      <c r="K27" s="16">
        <f t="shared" si="3"/>
        <v>6.4966507177033499</v>
      </c>
      <c r="L27" s="16">
        <f t="shared" si="4"/>
        <v>399.35294117647061</v>
      </c>
      <c r="M27" s="16">
        <f t="shared" si="5"/>
        <v>2.8235294117647056</v>
      </c>
    </row>
    <row r="28" spans="1:13" x14ac:dyDescent="0.3">
      <c r="A28" s="15" t="s">
        <v>201</v>
      </c>
      <c r="B28" s="16">
        <f>SUMIF(Wolf2021FFProjections!$A$2:$A$353,'Team Stats'!$A28,Wolf2021FFProjections!$H$2:$H$353)/17</f>
        <v>36.764705882352942</v>
      </c>
      <c r="C28" s="16">
        <f t="shared" si="0"/>
        <v>6.9823999999999993</v>
      </c>
      <c r="D28" s="16">
        <f>SUMIF(Wolf2021FFProjections!$A$2:$A$353,'Team Stats'!$A28,Wolf2021FFProjections!$J$2:$J$353)/17</f>
        <v>256.70588235294116</v>
      </c>
      <c r="E28" s="16">
        <f>SUMIF(Wolf2021FFProjections!$A$2:$A$353,'Team Stats'!$A28,Wolf2021FFProjections!$K$2:$K$353)/17</f>
        <v>1.9411764705882353</v>
      </c>
      <c r="F28" s="16">
        <f>SUMIF(Wolf2021FFProjections!$A$2:$A$353,'Team Stats'!$A28,Wolf2021FFProjections!$M$2:$M$353)/17</f>
        <v>25.176470588235293</v>
      </c>
      <c r="G28" s="16">
        <f t="shared" si="1"/>
        <v>3.9579439252336446</v>
      </c>
      <c r="H28" s="16">
        <f>SUMIF(Wolf2021FFProjections!$A$2:$A$353,'Team Stats'!$A28,Wolf2021FFProjections!$N$2:$N$353)/17</f>
        <v>99.647058823529406</v>
      </c>
      <c r="I28" s="16">
        <f>SUMIF(Wolf2021FFProjections!$A$2:$A$353,'Team Stats'!$A28,Wolf2021FFProjections!$O$2:$O$353)/17</f>
        <v>0.6470588235294118</v>
      </c>
      <c r="J28" s="16">
        <f t="shared" si="2"/>
        <v>61.941176470588232</v>
      </c>
      <c r="K28" s="16">
        <f t="shared" si="3"/>
        <v>5.7530864197530862</v>
      </c>
      <c r="L28" s="16">
        <f t="shared" si="4"/>
        <v>356.35294117647055</v>
      </c>
      <c r="M28" s="16">
        <f t="shared" si="5"/>
        <v>2.5882352941176472</v>
      </c>
    </row>
    <row r="29" spans="1:13" x14ac:dyDescent="0.3">
      <c r="A29" s="15" t="s">
        <v>207</v>
      </c>
      <c r="B29" s="16">
        <f>SUMIF(Wolf2021FFProjections!$A$2:$A$353,'Team Stats'!$A29,Wolf2021FFProjections!$H$2:$H$353)/17</f>
        <v>27.058823529411764</v>
      </c>
      <c r="C29" s="16">
        <f t="shared" si="0"/>
        <v>7.1282608695652172</v>
      </c>
      <c r="D29" s="16">
        <f>SUMIF(Wolf2021FFProjections!$A$2:$A$353,'Team Stats'!$A29,Wolf2021FFProjections!$J$2:$J$353)/17</f>
        <v>192.88235294117646</v>
      </c>
      <c r="E29" s="16">
        <f>SUMIF(Wolf2021FFProjections!$A$2:$A$353,'Team Stats'!$A29,Wolf2021FFProjections!$K$2:$K$353)/17</f>
        <v>1.411764705882353</v>
      </c>
      <c r="F29" s="16">
        <f>SUMIF(Wolf2021FFProjections!$A$2:$A$353,'Team Stats'!$A29,Wolf2021FFProjections!$M$2:$M$353)/17</f>
        <v>29.941176470588236</v>
      </c>
      <c r="G29" s="16">
        <f t="shared" si="1"/>
        <v>4.2888015717092332</v>
      </c>
      <c r="H29" s="16">
        <f>SUMIF(Wolf2021FFProjections!$A$2:$A$353,'Team Stats'!$A29,Wolf2021FFProjections!$N$2:$N$353)/17</f>
        <v>128.41176470588235</v>
      </c>
      <c r="I29" s="16">
        <f>SUMIF(Wolf2021FFProjections!$A$2:$A$353,'Team Stats'!$A29,Wolf2021FFProjections!$O$2:$O$353)/17</f>
        <v>1.0588235294117647</v>
      </c>
      <c r="J29" s="16">
        <f t="shared" si="2"/>
        <v>57</v>
      </c>
      <c r="K29" s="16">
        <f t="shared" si="3"/>
        <v>5.6367389060887509</v>
      </c>
      <c r="L29" s="16">
        <f t="shared" si="4"/>
        <v>321.29411764705878</v>
      </c>
      <c r="M29" s="16">
        <f t="shared" si="5"/>
        <v>2.4705882352941178</v>
      </c>
    </row>
    <row r="30" spans="1:13" x14ac:dyDescent="0.3">
      <c r="A30" s="15" t="s">
        <v>216</v>
      </c>
      <c r="B30" s="16">
        <f>SUMIF(Wolf2021FFProjections!$A$2:$A$353,'Team Stats'!$A30,Wolf2021FFProjections!$H$2:$H$353)/17</f>
        <v>30.823529411764707</v>
      </c>
      <c r="C30" s="16">
        <f t="shared" si="0"/>
        <v>7.9160305343511448</v>
      </c>
      <c r="D30" s="16">
        <f>SUMIF(Wolf2021FFProjections!$A$2:$A$353,'Team Stats'!$A30,Wolf2021FFProjections!$J$2:$J$353)/17</f>
        <v>244</v>
      </c>
      <c r="E30" s="16">
        <f>SUMIF(Wolf2021FFProjections!$A$2:$A$353,'Team Stats'!$A30,Wolf2021FFProjections!$K$2:$K$353)/17</f>
        <v>1.5294117647058822</v>
      </c>
      <c r="F30" s="16">
        <f>SUMIF(Wolf2021FFProjections!$A$2:$A$353,'Team Stats'!$A30,Wolf2021FFProjections!$M$2:$M$353)/17</f>
        <v>29.941176470588236</v>
      </c>
      <c r="G30" s="16">
        <f t="shared" si="1"/>
        <v>4.9941060903732808</v>
      </c>
      <c r="H30" s="16">
        <f>SUMIF(Wolf2021FFProjections!$A$2:$A$353,'Team Stats'!$A30,Wolf2021FFProjections!$N$2:$N$353)/17</f>
        <v>149.52941176470588</v>
      </c>
      <c r="I30" s="16">
        <f>SUMIF(Wolf2021FFProjections!$A$2:$A$353,'Team Stats'!$A30,Wolf2021FFProjections!$O$2:$O$353)/17</f>
        <v>1.2941176470588236</v>
      </c>
      <c r="J30" s="16">
        <f t="shared" si="2"/>
        <v>60.764705882352942</v>
      </c>
      <c r="K30" s="16">
        <f t="shared" si="3"/>
        <v>6.4762826718296216</v>
      </c>
      <c r="L30" s="16">
        <f t="shared" si="4"/>
        <v>393.52941176470586</v>
      </c>
      <c r="M30" s="16">
        <f t="shared" si="5"/>
        <v>2.8235294117647056</v>
      </c>
    </row>
    <row r="31" spans="1:13" x14ac:dyDescent="0.3">
      <c r="A31" s="15" t="s">
        <v>223</v>
      </c>
      <c r="B31" s="16">
        <f>SUMIF(Wolf2021FFProjections!$A$2:$A$353,'Team Stats'!$A31,Wolf2021FFProjections!$H$2:$H$353)/17</f>
        <v>39.352941176470587</v>
      </c>
      <c r="C31" s="16">
        <f t="shared" si="0"/>
        <v>7.4275037369207784</v>
      </c>
      <c r="D31" s="16">
        <f>SUMIF(Wolf2021FFProjections!$A$2:$A$353,'Team Stats'!$A31,Wolf2021FFProjections!$J$2:$J$353)/17</f>
        <v>292.29411764705884</v>
      </c>
      <c r="E31" s="16">
        <f>SUMIF(Wolf2021FFProjections!$A$2:$A$353,'Team Stats'!$A31,Wolf2021FFProjections!$K$2:$K$353)/17</f>
        <v>2.5882352941176472</v>
      </c>
      <c r="F31" s="16">
        <f>SUMIF(Wolf2021FFProjections!$A$2:$A$353,'Team Stats'!$A31,Wolf2021FFProjections!$M$2:$M$353)/17</f>
        <v>23.352941176470587</v>
      </c>
      <c r="G31" s="16">
        <f t="shared" si="1"/>
        <v>4.0906801007556677</v>
      </c>
      <c r="H31" s="16">
        <f>SUMIF(Wolf2021FFProjections!$A$2:$A$353,'Team Stats'!$A31,Wolf2021FFProjections!$N$2:$N$353)/17</f>
        <v>95.529411764705884</v>
      </c>
      <c r="I31" s="16">
        <f>SUMIF(Wolf2021FFProjections!$A$2:$A$353,'Team Stats'!$A31,Wolf2021FFProjections!$O$2:$O$353)/17</f>
        <v>0.88235294117647056</v>
      </c>
      <c r="J31" s="16">
        <f t="shared" si="2"/>
        <v>62.705882352941174</v>
      </c>
      <c r="K31" s="16">
        <f t="shared" si="3"/>
        <v>6.1848030018761735</v>
      </c>
      <c r="L31" s="16">
        <f t="shared" si="4"/>
        <v>387.82352941176475</v>
      </c>
      <c r="M31" s="16">
        <f t="shared" si="5"/>
        <v>3.4705882352941178</v>
      </c>
    </row>
    <row r="32" spans="1:13" x14ac:dyDescent="0.3">
      <c r="A32" s="15" t="s">
        <v>229</v>
      </c>
      <c r="B32" s="16">
        <f>SUMIF(Wolf2021FFProjections!$A$2:$A$353,'Team Stats'!$A32,Wolf2021FFProjections!$H$2:$H$353)/17</f>
        <v>30.294117647058822</v>
      </c>
      <c r="C32" s="16">
        <f t="shared" si="0"/>
        <v>7.4446601941747579</v>
      </c>
      <c r="D32" s="16">
        <f>SUMIF(Wolf2021FFProjections!$A$2:$A$353,'Team Stats'!$A32,Wolf2021FFProjections!$J$2:$J$353)/17</f>
        <v>225.52941176470588</v>
      </c>
      <c r="E32" s="16">
        <f>SUMIF(Wolf2021FFProjections!$A$2:$A$353,'Team Stats'!$A32,Wolf2021FFProjections!$K$2:$K$353)/17</f>
        <v>1.5294117647058822</v>
      </c>
      <c r="F32" s="16">
        <f>SUMIF(Wolf2021FFProjections!$A$2:$A$353,'Team Stats'!$A32,Wolf2021FFProjections!$M$2:$M$353)/17</f>
        <v>31.176470588235293</v>
      </c>
      <c r="G32" s="16">
        <f t="shared" si="1"/>
        <v>4.5999999999999996</v>
      </c>
      <c r="H32" s="16">
        <f>SUMIF(Wolf2021FFProjections!$A$2:$A$353,'Team Stats'!$A32,Wolf2021FFProjections!$N$2:$N$353)/17</f>
        <v>143.41176470588235</v>
      </c>
      <c r="I32" s="16">
        <f>SUMIF(Wolf2021FFProjections!$A$2:$A$353,'Team Stats'!$A32,Wolf2021FFProjections!$O$2:$O$353)/17</f>
        <v>1.3529411764705883</v>
      </c>
      <c r="J32" s="16">
        <f t="shared" si="2"/>
        <v>61.470588235294116</v>
      </c>
      <c r="K32" s="16">
        <f t="shared" si="3"/>
        <v>6.0019138755980865</v>
      </c>
      <c r="L32" s="16">
        <f t="shared" si="4"/>
        <v>368.94117647058823</v>
      </c>
      <c r="M32" s="16">
        <f t="shared" si="5"/>
        <v>2.8823529411764706</v>
      </c>
    </row>
    <row r="33" spans="1:13" x14ac:dyDescent="0.3">
      <c r="A33" s="15" t="s">
        <v>235</v>
      </c>
      <c r="B33" s="16">
        <f>SUMIF(Wolf2021FFProjections!$A$2:$A$353,'Team Stats'!$A33,Wolf2021FFProjections!$H$2:$H$353)/17</f>
        <v>33.882352941176471</v>
      </c>
      <c r="C33" s="16">
        <f t="shared" si="0"/>
        <v>7.1319444444444446</v>
      </c>
      <c r="D33" s="16">
        <f>SUMIF(Wolf2021FFProjections!$A$2:$A$353,'Team Stats'!$A33,Wolf2021FFProjections!$J$2:$J$353)/17</f>
        <v>241.64705882352942</v>
      </c>
      <c r="E33" s="16">
        <f>SUMIF(Wolf2021FFProjections!$A$2:$A$353,'Team Stats'!$A33,Wolf2021FFProjections!$K$2:$K$353)/17</f>
        <v>1.4705882352941178</v>
      </c>
      <c r="F33" s="16">
        <f>SUMIF(Wolf2021FFProjections!$A$2:$A$353,'Team Stats'!$A33,Wolf2021FFProjections!$M$2:$M$353)/17</f>
        <v>26.823529411764707</v>
      </c>
      <c r="G33" s="16">
        <f t="shared" si="1"/>
        <v>4.4385964912280702</v>
      </c>
      <c r="H33" s="16">
        <f>SUMIF(Wolf2021FFProjections!$A$2:$A$353,'Team Stats'!$A33,Wolf2021FFProjections!$N$2:$N$353)/17</f>
        <v>119.05882352941177</v>
      </c>
      <c r="I33" s="16">
        <f>SUMIF(Wolf2021FFProjections!$A$2:$A$353,'Team Stats'!$A33,Wolf2021FFProjections!$O$2:$O$353)/17</f>
        <v>0.94117647058823528</v>
      </c>
      <c r="J33" s="16">
        <f t="shared" si="2"/>
        <v>60.705882352941174</v>
      </c>
      <c r="K33" s="16">
        <f t="shared" si="3"/>
        <v>5.9418604651162799</v>
      </c>
      <c r="L33" s="16">
        <f t="shared" si="4"/>
        <v>360.70588235294122</v>
      </c>
      <c r="M33" s="16">
        <f t="shared" si="5"/>
        <v>2.4117647058823533</v>
      </c>
    </row>
  </sheetData>
  <autoFilter ref="A1:M33" xr:uid="{00000000-0001-0000-0100-000000000000}">
    <sortState xmlns:xlrd2="http://schemas.microsoft.com/office/spreadsheetml/2017/richdata2" ref="A2:M33">
      <sortCondition ref="A1:A33"/>
    </sortState>
  </autoFilter>
  <conditionalFormatting sqref="H2:H3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C1" sqref="C1"/>
    </sheetView>
  </sheetViews>
  <sheetFormatPr defaultRowHeight="14.4" x14ac:dyDescent="0.3"/>
  <cols>
    <col min="3" max="3" width="17.6640625" bestFit="1" customWidth="1"/>
    <col min="4" max="4" width="19.88671875" bestFit="1" customWidth="1"/>
    <col min="8" max="8" width="21.44140625" bestFit="1" customWidth="1"/>
  </cols>
  <sheetData>
    <row r="1" spans="1:9" ht="15" thickBot="1" x14ac:dyDescent="0.35">
      <c r="A1" s="1" t="s">
        <v>747</v>
      </c>
      <c r="B1" s="1" t="s">
        <v>344</v>
      </c>
      <c r="C1" s="1" t="s">
        <v>339</v>
      </c>
      <c r="D1" s="1" t="s">
        <v>340</v>
      </c>
      <c r="E1" t="s">
        <v>341</v>
      </c>
      <c r="F1" t="s">
        <v>342</v>
      </c>
      <c r="G1" t="s">
        <v>745</v>
      </c>
      <c r="H1" t="s">
        <v>345</v>
      </c>
      <c r="I1" t="s">
        <v>346</v>
      </c>
    </row>
    <row r="2" spans="1:9" ht="15" thickBot="1" x14ac:dyDescent="0.35">
      <c r="A2" s="18">
        <v>1</v>
      </c>
      <c r="B2" s="18" t="s">
        <v>13</v>
      </c>
      <c r="C2" s="19" t="s">
        <v>347</v>
      </c>
      <c r="D2" t="str">
        <f>TRIM(SUBSTITUTE(SUBSTITUTE(TRIM(LEFT(C2,LEN(C2)-(LEN(C2)-FIND(CHAR(160),C2)))),CHAR(160),""),".",""))</f>
        <v>Josh Allen</v>
      </c>
      <c r="E2">
        <f>_xlfn.IFNA(INDEX(Wolf2021FFProjections!$A$1:$Z$353,MATCH('QB Rankings Compare'!$D2,Wolf2021FFProjections!$B$1:$B$353,0),7),0)</f>
        <v>486.6</v>
      </c>
      <c r="F2">
        <f>_xlfn.IFNA(INDEX(Wolf2021FFProjections!$A$1:$Z$353,MATCH('QB Rankings Compare'!$D2,Wolf2021FFProjections!$B$1:$B$353,0),6),0)</f>
        <v>486.6</v>
      </c>
      <c r="G2">
        <f>_xlfn.IFNA(INDEX(Wolf2021FFProjections!$A$1:$Z$353,MATCH('QB Rankings Compare'!$D2,Wolf2021FFProjections!$B$1:$B$353,0),5),0)</f>
        <v>568.6</v>
      </c>
      <c r="H2">
        <f>RANK(F2,$F$2:$F$42)</f>
        <v>1</v>
      </c>
      <c r="I2">
        <f t="shared" ref="I2" si="0">A2-H2</f>
        <v>0</v>
      </c>
    </row>
    <row r="3" spans="1:9" ht="15" thickBot="1" x14ac:dyDescent="0.35">
      <c r="A3" s="18">
        <v>2</v>
      </c>
      <c r="B3" s="18" t="s">
        <v>13</v>
      </c>
      <c r="C3" s="19" t="s">
        <v>462</v>
      </c>
      <c r="D3" t="str">
        <f t="shared" ref="D3:D40" si="1">TRIM(SUBSTITUTE(SUBSTITUTE(TRIM(LEFT(C3,LEN(C3)-(LEN(C3)-FIND(CHAR(160),C3)))),CHAR(160),""),".",""))</f>
        <v>Justin Herbert</v>
      </c>
      <c r="E3">
        <f>_xlfn.IFNA(INDEX(Wolf2021FFProjections!$A$1:$Z$353,MATCH('QB Rankings Compare'!$D3,Wolf2021FFProjections!$B$1:$B$353,0),7),0)</f>
        <v>476.5</v>
      </c>
      <c r="F3">
        <f>_xlfn.IFNA(INDEX(Wolf2021FFProjections!$A$1:$Z$353,MATCH('QB Rankings Compare'!$D3,Wolf2021FFProjections!$B$1:$B$353,0),6),0)</f>
        <v>476.5</v>
      </c>
      <c r="G3">
        <f>_xlfn.IFNA(INDEX(Wolf2021FFProjections!$A$1:$Z$353,MATCH('QB Rankings Compare'!$D3,Wolf2021FFProjections!$B$1:$B$353,0),5),0)</f>
        <v>564.5</v>
      </c>
      <c r="H3">
        <f t="shared" ref="H3:H38" si="2">RANK(F3,$F$2:$F$42)</f>
        <v>2</v>
      </c>
      <c r="I3">
        <f t="shared" ref="I3:I38" si="3">A3-H3</f>
        <v>0</v>
      </c>
    </row>
    <row r="4" spans="1:9" ht="15" thickBot="1" x14ac:dyDescent="0.35">
      <c r="A4" s="20">
        <v>3</v>
      </c>
      <c r="B4" s="18" t="s">
        <v>13</v>
      </c>
      <c r="C4" s="19" t="s">
        <v>463</v>
      </c>
      <c r="D4" t="str">
        <f t="shared" si="1"/>
        <v>Jalen Hurts</v>
      </c>
      <c r="E4">
        <f>_xlfn.IFNA(INDEX(Wolf2021FFProjections!$A$1:$Z$353,MATCH('QB Rankings Compare'!$D4,Wolf2021FFProjections!$B$1:$B$353,0),7),0)</f>
        <v>430.1</v>
      </c>
      <c r="F4">
        <f>_xlfn.IFNA(INDEX(Wolf2021FFProjections!$A$1:$Z$353,MATCH('QB Rankings Compare'!$D4,Wolf2021FFProjections!$B$1:$B$353,0),6),0)</f>
        <v>430.1</v>
      </c>
      <c r="G4">
        <f>_xlfn.IFNA(INDEX(Wolf2021FFProjections!$A$1:$Z$353,MATCH('QB Rankings Compare'!$D4,Wolf2021FFProjections!$B$1:$B$353,0),5),0)</f>
        <v>488.1</v>
      </c>
      <c r="H4">
        <f t="shared" si="2"/>
        <v>3</v>
      </c>
      <c r="I4">
        <f t="shared" si="3"/>
        <v>0</v>
      </c>
    </row>
    <row r="5" spans="1:9" ht="15" thickBot="1" x14ac:dyDescent="0.35">
      <c r="A5" s="18">
        <v>4</v>
      </c>
      <c r="B5" s="18" t="s">
        <v>13</v>
      </c>
      <c r="C5" s="21" t="s">
        <v>464</v>
      </c>
      <c r="D5" t="str">
        <f t="shared" si="1"/>
        <v>Kyler Murray</v>
      </c>
      <c r="E5">
        <f>_xlfn.IFNA(INDEX(Wolf2021FFProjections!$A$1:$Z$353,MATCH('QB Rankings Compare'!$D5,Wolf2021FFProjections!$B$1:$B$353,0),7),0)</f>
        <v>413.7</v>
      </c>
      <c r="F5">
        <f>_xlfn.IFNA(INDEX(Wolf2021FFProjections!$A$1:$Z$353,MATCH('QB Rankings Compare'!$D5,Wolf2021FFProjections!$B$1:$B$353,0),6),0)</f>
        <v>413.7</v>
      </c>
      <c r="G5">
        <f>_xlfn.IFNA(INDEX(Wolf2021FFProjections!$A$1:$Z$353,MATCH('QB Rankings Compare'!$D5,Wolf2021FFProjections!$B$1:$B$353,0),5),0)</f>
        <v>483.7</v>
      </c>
      <c r="H5">
        <f t="shared" si="2"/>
        <v>5</v>
      </c>
      <c r="I5">
        <f t="shared" si="3"/>
        <v>-1</v>
      </c>
    </row>
    <row r="6" spans="1:9" ht="15" thickBot="1" x14ac:dyDescent="0.35">
      <c r="A6" s="18">
        <v>5</v>
      </c>
      <c r="B6" s="18" t="s">
        <v>13</v>
      </c>
      <c r="C6" s="19" t="s">
        <v>726</v>
      </c>
      <c r="D6" t="str">
        <f t="shared" si="1"/>
        <v>Patrick Mahomes II</v>
      </c>
      <c r="E6">
        <f>_xlfn.IFNA(INDEX(Wolf2021FFProjections!$A$1:$Z$353,MATCH('QB Rankings Compare'!$D6,Wolf2021FFProjections!$B$1:$B$353,0),7),0)</f>
        <v>399.45</v>
      </c>
      <c r="F6">
        <f>_xlfn.IFNA(INDEX(Wolf2021FFProjections!$A$1:$Z$353,MATCH('QB Rankings Compare'!$D6,Wolf2021FFProjections!$B$1:$B$353,0),6),0)</f>
        <v>399.45</v>
      </c>
      <c r="G6">
        <f>_xlfn.IFNA(INDEX(Wolf2021FFProjections!$A$1:$Z$353,MATCH('QB Rankings Compare'!$D6,Wolf2021FFProjections!$B$1:$B$353,0),5),0)</f>
        <v>467.45</v>
      </c>
      <c r="H6">
        <f t="shared" si="2"/>
        <v>7</v>
      </c>
      <c r="I6">
        <f t="shared" si="3"/>
        <v>-2</v>
      </c>
    </row>
    <row r="7" spans="1:9" ht="15" thickBot="1" x14ac:dyDescent="0.35">
      <c r="A7" s="20">
        <v>6</v>
      </c>
      <c r="B7" s="18" t="s">
        <v>13</v>
      </c>
      <c r="C7" s="19" t="s">
        <v>348</v>
      </c>
      <c r="D7" t="str">
        <f t="shared" si="1"/>
        <v>Joe Burrow</v>
      </c>
      <c r="E7">
        <f>_xlfn.IFNA(INDEX(Wolf2021FFProjections!$A$1:$Z$353,MATCH('QB Rankings Compare'!$D7,Wolf2021FFProjections!$B$1:$B$353,0),7),0)</f>
        <v>395.75</v>
      </c>
      <c r="F7">
        <f>_xlfn.IFNA(INDEX(Wolf2021FFProjections!$A$1:$Z$353,MATCH('QB Rankings Compare'!$D7,Wolf2021FFProjections!$B$1:$B$353,0),6),0)</f>
        <v>395.75</v>
      </c>
      <c r="G7">
        <f>_xlfn.IFNA(INDEX(Wolf2021FFProjections!$A$1:$Z$353,MATCH('QB Rankings Compare'!$D7,Wolf2021FFProjections!$B$1:$B$353,0),5),0)</f>
        <v>467.75</v>
      </c>
      <c r="H7">
        <f t="shared" si="2"/>
        <v>9</v>
      </c>
      <c r="I7">
        <f t="shared" si="3"/>
        <v>-3</v>
      </c>
    </row>
    <row r="8" spans="1:9" ht="15" thickBot="1" x14ac:dyDescent="0.35">
      <c r="A8" s="18">
        <v>7</v>
      </c>
      <c r="B8" s="18" t="s">
        <v>13</v>
      </c>
      <c r="C8" s="21" t="s">
        <v>466</v>
      </c>
      <c r="D8" t="str">
        <f t="shared" si="1"/>
        <v>Lamar Jackson</v>
      </c>
      <c r="E8">
        <f>_xlfn.IFNA(INDEX(Wolf2021FFProjections!$A$1:$Z$353,MATCH('QB Rankings Compare'!$D8,Wolf2021FFProjections!$B$1:$B$353,0),7),0)</f>
        <v>385.5</v>
      </c>
      <c r="F8">
        <f>_xlfn.IFNA(INDEX(Wolf2021FFProjections!$A$1:$Z$353,MATCH('QB Rankings Compare'!$D8,Wolf2021FFProjections!$B$1:$B$353,0),6),0)</f>
        <v>385.5</v>
      </c>
      <c r="G8">
        <f>_xlfn.IFNA(INDEX(Wolf2021FFProjections!$A$1:$Z$353,MATCH('QB Rankings Compare'!$D8,Wolf2021FFProjections!$B$1:$B$353,0),5),0)</f>
        <v>441.5</v>
      </c>
      <c r="H8">
        <f t="shared" si="2"/>
        <v>12</v>
      </c>
      <c r="I8">
        <f t="shared" si="3"/>
        <v>-5</v>
      </c>
    </row>
    <row r="9" spans="1:9" ht="15" thickBot="1" x14ac:dyDescent="0.35">
      <c r="A9" s="18">
        <v>8</v>
      </c>
      <c r="B9" s="18" t="s">
        <v>13</v>
      </c>
      <c r="C9" s="19" t="s">
        <v>469</v>
      </c>
      <c r="D9" t="str">
        <f t="shared" si="1"/>
        <v>Russell Wilson</v>
      </c>
      <c r="E9">
        <f>_xlfn.IFNA(INDEX(Wolf2021FFProjections!$A$1:$Z$353,MATCH('QB Rankings Compare'!$D9,Wolf2021FFProjections!$B$1:$B$353,0),7),0)</f>
        <v>390.55</v>
      </c>
      <c r="F9">
        <f>_xlfn.IFNA(INDEX(Wolf2021FFProjections!$A$1:$Z$353,MATCH('QB Rankings Compare'!$D9,Wolf2021FFProjections!$B$1:$B$353,0),6),0)</f>
        <v>390.55</v>
      </c>
      <c r="G9">
        <f>_xlfn.IFNA(INDEX(Wolf2021FFProjections!$A$1:$Z$353,MATCH('QB Rankings Compare'!$D9,Wolf2021FFProjections!$B$1:$B$353,0),5),0)</f>
        <v>464.55</v>
      </c>
      <c r="H9">
        <f t="shared" si="2"/>
        <v>11</v>
      </c>
      <c r="I9">
        <f t="shared" si="3"/>
        <v>-3</v>
      </c>
    </row>
    <row r="10" spans="1:9" ht="15" thickBot="1" x14ac:dyDescent="0.35">
      <c r="A10" s="20">
        <v>9</v>
      </c>
      <c r="B10" s="18" t="s">
        <v>13</v>
      </c>
      <c r="C10" s="21" t="s">
        <v>465</v>
      </c>
      <c r="D10" t="str">
        <f t="shared" si="1"/>
        <v>Tom Brady</v>
      </c>
      <c r="E10">
        <f>_xlfn.IFNA(INDEX(Wolf2021FFProjections!$A$1:$Z$353,MATCH('QB Rankings Compare'!$D10,Wolf2021FFProjections!$B$1:$B$353,0),7),0)</f>
        <v>415.25</v>
      </c>
      <c r="F10">
        <f>_xlfn.IFNA(INDEX(Wolf2021FFProjections!$A$1:$Z$353,MATCH('QB Rankings Compare'!$D10,Wolf2021FFProjections!$B$1:$B$353,0),6),0)</f>
        <v>415.25</v>
      </c>
      <c r="G10">
        <f>_xlfn.IFNA(INDEX(Wolf2021FFProjections!$A$1:$Z$353,MATCH('QB Rankings Compare'!$D10,Wolf2021FFProjections!$B$1:$B$353,0),5),0)</f>
        <v>503.25</v>
      </c>
      <c r="H10">
        <f t="shared" si="2"/>
        <v>4</v>
      </c>
      <c r="I10">
        <f t="shared" si="3"/>
        <v>5</v>
      </c>
    </row>
    <row r="11" spans="1:9" ht="15" thickBot="1" x14ac:dyDescent="0.35">
      <c r="A11" s="18">
        <v>10</v>
      </c>
      <c r="B11" s="18" t="s">
        <v>13</v>
      </c>
      <c r="C11" s="19" t="s">
        <v>467</v>
      </c>
      <c r="D11" t="str">
        <f t="shared" si="1"/>
        <v>Matthew Stafford</v>
      </c>
      <c r="E11">
        <f>_xlfn.IFNA(INDEX(Wolf2021FFProjections!$A$1:$Z$353,MATCH('QB Rankings Compare'!$D11,Wolf2021FFProjections!$B$1:$B$353,0),7),0)</f>
        <v>392.75</v>
      </c>
      <c r="F11">
        <f>_xlfn.IFNA(INDEX(Wolf2021FFProjections!$A$1:$Z$353,MATCH('QB Rankings Compare'!$D11,Wolf2021FFProjections!$B$1:$B$353,0),6),0)</f>
        <v>392.75</v>
      </c>
      <c r="G11">
        <f>_xlfn.IFNA(INDEX(Wolf2021FFProjections!$A$1:$Z$353,MATCH('QB Rankings Compare'!$D11,Wolf2021FFProjections!$B$1:$B$353,0),5),0)</f>
        <v>478.75</v>
      </c>
      <c r="H11">
        <f t="shared" si="2"/>
        <v>10</v>
      </c>
      <c r="I11">
        <f t="shared" si="3"/>
        <v>0</v>
      </c>
    </row>
    <row r="12" spans="1:9" ht="15" thickBot="1" x14ac:dyDescent="0.35">
      <c r="A12" s="18">
        <v>11</v>
      </c>
      <c r="B12" s="18" t="s">
        <v>13</v>
      </c>
      <c r="C12" s="21" t="s">
        <v>468</v>
      </c>
      <c r="D12" t="str">
        <f t="shared" si="1"/>
        <v>Dak Prescott</v>
      </c>
      <c r="E12">
        <f>_xlfn.IFNA(INDEX(Wolf2021FFProjections!$A$1:$Z$353,MATCH('QB Rankings Compare'!$D12,Wolf2021FFProjections!$B$1:$B$353,0),7),0)</f>
        <v>399.3</v>
      </c>
      <c r="F12">
        <f>_xlfn.IFNA(INDEX(Wolf2021FFProjections!$A$1:$Z$353,MATCH('QB Rankings Compare'!$D12,Wolf2021FFProjections!$B$1:$B$353,0),6),0)</f>
        <v>399.3</v>
      </c>
      <c r="G12">
        <f>_xlfn.IFNA(INDEX(Wolf2021FFProjections!$A$1:$Z$353,MATCH('QB Rankings Compare'!$D12,Wolf2021FFProjections!$B$1:$B$353,0),5),0)</f>
        <v>467.3</v>
      </c>
      <c r="H12">
        <f t="shared" si="2"/>
        <v>8</v>
      </c>
      <c r="I12">
        <f t="shared" si="3"/>
        <v>3</v>
      </c>
    </row>
    <row r="13" spans="1:9" ht="15" thickBot="1" x14ac:dyDescent="0.35">
      <c r="A13" s="20">
        <v>12</v>
      </c>
      <c r="B13" s="18" t="s">
        <v>13</v>
      </c>
      <c r="C13" s="19" t="s">
        <v>650</v>
      </c>
      <c r="D13" t="str">
        <f t="shared" si="1"/>
        <v>Trey Lance</v>
      </c>
      <c r="E13">
        <f>_xlfn.IFNA(INDEX(Wolf2021FFProjections!$A$1:$Z$353,MATCH('QB Rankings Compare'!$D13,Wolf2021FFProjections!$B$1:$B$353,0),7),0)</f>
        <v>379.5</v>
      </c>
      <c r="F13">
        <f>_xlfn.IFNA(INDEX(Wolf2021FFProjections!$A$1:$Z$353,MATCH('QB Rankings Compare'!$D13,Wolf2021FFProjections!$B$1:$B$353,0),6),0)</f>
        <v>379.5</v>
      </c>
      <c r="G13">
        <f>_xlfn.IFNA(INDEX(Wolf2021FFProjections!$A$1:$Z$353,MATCH('QB Rankings Compare'!$D13,Wolf2021FFProjections!$B$1:$B$353,0),5),0)</f>
        <v>431.5</v>
      </c>
      <c r="H13">
        <f t="shared" si="2"/>
        <v>13</v>
      </c>
      <c r="I13">
        <f t="shared" si="3"/>
        <v>-1</v>
      </c>
    </row>
    <row r="14" spans="1:9" ht="15" thickBot="1" x14ac:dyDescent="0.35">
      <c r="A14" s="18">
        <v>13</v>
      </c>
      <c r="B14" s="18" t="s">
        <v>13</v>
      </c>
      <c r="C14" s="19" t="s">
        <v>349</v>
      </c>
      <c r="D14" t="str">
        <f t="shared" si="1"/>
        <v>Kirk Cousins</v>
      </c>
      <c r="E14">
        <f>_xlfn.IFNA(INDEX(Wolf2021FFProjections!$A$1:$Z$353,MATCH('QB Rankings Compare'!$D14,Wolf2021FFProjections!$B$1:$B$353,0),7),0)</f>
        <v>411.3</v>
      </c>
      <c r="F14">
        <f>_xlfn.IFNA(INDEX(Wolf2021FFProjections!$A$1:$Z$353,MATCH('QB Rankings Compare'!$D14,Wolf2021FFProjections!$B$1:$B$353,0),6),0)</f>
        <v>411.3</v>
      </c>
      <c r="G14">
        <f>_xlfn.IFNA(INDEX(Wolf2021FFProjections!$A$1:$Z$353,MATCH('QB Rankings Compare'!$D14,Wolf2021FFProjections!$B$1:$B$353,0),5),0)</f>
        <v>491.3</v>
      </c>
      <c r="H14">
        <f t="shared" si="2"/>
        <v>6</v>
      </c>
      <c r="I14">
        <f t="shared" si="3"/>
        <v>7</v>
      </c>
    </row>
    <row r="15" spans="1:9" ht="15" thickBot="1" x14ac:dyDescent="0.35">
      <c r="A15" s="18">
        <v>14</v>
      </c>
      <c r="B15" s="18" t="s">
        <v>13</v>
      </c>
      <c r="C15" s="21" t="s">
        <v>651</v>
      </c>
      <c r="D15" t="str">
        <f t="shared" si="1"/>
        <v>Derek Carr</v>
      </c>
      <c r="E15">
        <f>_xlfn.IFNA(INDEX(Wolf2021FFProjections!$A$1:$Z$353,MATCH('QB Rankings Compare'!$D15,Wolf2021FFProjections!$B$1:$B$353,0),7),0)</f>
        <v>357.45</v>
      </c>
      <c r="F15">
        <f>_xlfn.IFNA(INDEX(Wolf2021FFProjections!$A$1:$Z$353,MATCH('QB Rankings Compare'!$D15,Wolf2021FFProjections!$B$1:$B$353,0),6),0)</f>
        <v>357.45</v>
      </c>
      <c r="G15">
        <f>_xlfn.IFNA(INDEX(Wolf2021FFProjections!$A$1:$Z$353,MATCH('QB Rankings Compare'!$D15,Wolf2021FFProjections!$B$1:$B$353,0),5),0)</f>
        <v>417.45</v>
      </c>
      <c r="H15">
        <f t="shared" si="2"/>
        <v>14</v>
      </c>
      <c r="I15">
        <f t="shared" si="3"/>
        <v>0</v>
      </c>
    </row>
    <row r="16" spans="1:9" ht="15" thickBot="1" x14ac:dyDescent="0.35">
      <c r="A16" s="20">
        <v>15</v>
      </c>
      <c r="B16" s="18" t="s">
        <v>13</v>
      </c>
      <c r="C16" s="21" t="s">
        <v>470</v>
      </c>
      <c r="D16" t="str">
        <f t="shared" si="1"/>
        <v>Aaron Rodgers</v>
      </c>
      <c r="E16">
        <f>_xlfn.IFNA(INDEX(Wolf2021FFProjections!$A$1:$Z$353,MATCH('QB Rankings Compare'!$D16,Wolf2021FFProjections!$B$1:$B$353,0),7),0)</f>
        <v>352.1</v>
      </c>
      <c r="F16">
        <f>_xlfn.IFNA(INDEX(Wolf2021FFProjections!$A$1:$Z$353,MATCH('QB Rankings Compare'!$D16,Wolf2021FFProjections!$B$1:$B$353,0),6),0)</f>
        <v>352.1</v>
      </c>
      <c r="G16">
        <f>_xlfn.IFNA(INDEX(Wolf2021FFProjections!$A$1:$Z$353,MATCH('QB Rankings Compare'!$D16,Wolf2021FFProjections!$B$1:$B$353,0),5),0)</f>
        <v>416.1</v>
      </c>
      <c r="H16">
        <f t="shared" si="2"/>
        <v>15</v>
      </c>
      <c r="I16">
        <f t="shared" si="3"/>
        <v>0</v>
      </c>
    </row>
    <row r="17" spans="1:9" ht="15" thickBot="1" x14ac:dyDescent="0.35">
      <c r="A17" s="18">
        <v>16</v>
      </c>
      <c r="B17" s="18" t="s">
        <v>13</v>
      </c>
      <c r="C17" s="19" t="s">
        <v>472</v>
      </c>
      <c r="D17" t="str">
        <f t="shared" si="1"/>
        <v>Tua Tagovailoa</v>
      </c>
      <c r="E17">
        <f>_xlfn.IFNA(INDEX(Wolf2021FFProjections!$A$1:$Z$353,MATCH('QB Rankings Compare'!$D17,Wolf2021FFProjections!$B$1:$B$353,0),7),0)</f>
        <v>342.95</v>
      </c>
      <c r="F17">
        <f>_xlfn.IFNA(INDEX(Wolf2021FFProjections!$A$1:$Z$353,MATCH('QB Rankings Compare'!$D17,Wolf2021FFProjections!$B$1:$B$353,0),6),0)</f>
        <v>342.95</v>
      </c>
      <c r="G17">
        <f>_xlfn.IFNA(INDEX(Wolf2021FFProjections!$A$1:$Z$353,MATCH('QB Rankings Compare'!$D17,Wolf2021FFProjections!$B$1:$B$353,0),5),0)</f>
        <v>404.95</v>
      </c>
      <c r="H17">
        <f t="shared" si="2"/>
        <v>17</v>
      </c>
      <c r="I17">
        <f t="shared" si="3"/>
        <v>-1</v>
      </c>
    </row>
    <row r="18" spans="1:9" ht="15" thickBot="1" x14ac:dyDescent="0.35">
      <c r="A18" s="18">
        <v>17</v>
      </c>
      <c r="B18" s="18" t="s">
        <v>13</v>
      </c>
      <c r="C18" s="21" t="s">
        <v>474</v>
      </c>
      <c r="D18" t="str">
        <f t="shared" si="1"/>
        <v>Justin Fields</v>
      </c>
      <c r="E18">
        <f>_xlfn.IFNA(INDEX(Wolf2021FFProjections!$A$1:$Z$353,MATCH('QB Rankings Compare'!$D18,Wolf2021FFProjections!$B$1:$B$353,0),7),0)</f>
        <v>338.1</v>
      </c>
      <c r="F18">
        <f>_xlfn.IFNA(INDEX(Wolf2021FFProjections!$A$1:$Z$353,MATCH('QB Rankings Compare'!$D18,Wolf2021FFProjections!$B$1:$B$353,0),6),0)</f>
        <v>338.1</v>
      </c>
      <c r="G18">
        <f>_xlfn.IFNA(INDEX(Wolf2021FFProjections!$A$1:$Z$353,MATCH('QB Rankings Compare'!$D18,Wolf2021FFProjections!$B$1:$B$353,0),5),0)</f>
        <v>388.1</v>
      </c>
      <c r="H18">
        <f t="shared" si="2"/>
        <v>20</v>
      </c>
      <c r="I18">
        <f t="shared" si="3"/>
        <v>-3</v>
      </c>
    </row>
    <row r="19" spans="1:9" ht="15" thickBot="1" x14ac:dyDescent="0.35">
      <c r="A19" s="20">
        <v>18</v>
      </c>
      <c r="B19" s="18" t="s">
        <v>13</v>
      </c>
      <c r="C19" s="19" t="s">
        <v>471</v>
      </c>
      <c r="D19" t="str">
        <f t="shared" si="1"/>
        <v>Matt Ryan</v>
      </c>
      <c r="E19">
        <f>_xlfn.IFNA(INDEX(Wolf2021FFProjections!$A$1:$Z$353,MATCH('QB Rankings Compare'!$D19,Wolf2021FFProjections!$B$1:$B$353,0),7),0)</f>
        <v>339.4</v>
      </c>
      <c r="F19">
        <f>_xlfn.IFNA(INDEX(Wolf2021FFProjections!$A$1:$Z$353,MATCH('QB Rankings Compare'!$D19,Wolf2021FFProjections!$B$1:$B$353,0),6),0)</f>
        <v>339.4</v>
      </c>
      <c r="G19">
        <f>_xlfn.IFNA(INDEX(Wolf2021FFProjections!$A$1:$Z$353,MATCH('QB Rankings Compare'!$D19,Wolf2021FFProjections!$B$1:$B$353,0),5),0)</f>
        <v>399.4</v>
      </c>
      <c r="H19">
        <f t="shared" si="2"/>
        <v>19</v>
      </c>
      <c r="I19">
        <f t="shared" si="3"/>
        <v>-1</v>
      </c>
    </row>
    <row r="20" spans="1:9" ht="15" thickBot="1" x14ac:dyDescent="0.35">
      <c r="A20" s="18">
        <v>19</v>
      </c>
      <c r="B20" s="18" t="s">
        <v>13</v>
      </c>
      <c r="C20" s="21" t="s">
        <v>475</v>
      </c>
      <c r="D20" t="str">
        <f t="shared" si="1"/>
        <v>Trevor Lawrence</v>
      </c>
      <c r="E20">
        <f>_xlfn.IFNA(INDEX(Wolf2021FFProjections!$A$1:$Z$353,MATCH('QB Rankings Compare'!$D20,Wolf2021FFProjections!$B$1:$B$353,0),7),0)</f>
        <v>350.65</v>
      </c>
      <c r="F20">
        <f>_xlfn.IFNA(INDEX(Wolf2021FFProjections!$A$1:$Z$353,MATCH('QB Rankings Compare'!$D20,Wolf2021FFProjections!$B$1:$B$353,0),6),0)</f>
        <v>350.65</v>
      </c>
      <c r="G20">
        <f>_xlfn.IFNA(INDEX(Wolf2021FFProjections!$A$1:$Z$353,MATCH('QB Rankings Compare'!$D20,Wolf2021FFProjections!$B$1:$B$353,0),5),0)</f>
        <v>402.65</v>
      </c>
      <c r="H20">
        <f t="shared" si="2"/>
        <v>16</v>
      </c>
      <c r="I20">
        <f t="shared" si="3"/>
        <v>3</v>
      </c>
    </row>
    <row r="21" spans="1:9" ht="15" thickBot="1" x14ac:dyDescent="0.35">
      <c r="A21" s="18">
        <v>20</v>
      </c>
      <c r="B21" s="18" t="s">
        <v>13</v>
      </c>
      <c r="C21" s="21" t="s">
        <v>473</v>
      </c>
      <c r="D21" t="str">
        <f t="shared" si="1"/>
        <v>Jameis Winston</v>
      </c>
      <c r="E21">
        <f>_xlfn.IFNA(INDEX(Wolf2021FFProjections!$A$1:$Z$353,MATCH('QB Rankings Compare'!$D21,Wolf2021FFProjections!$B$1:$B$353,0),7),0)</f>
        <v>342.85</v>
      </c>
      <c r="F21">
        <f>_xlfn.IFNA(INDEX(Wolf2021FFProjections!$A$1:$Z$353,MATCH('QB Rankings Compare'!$D21,Wolf2021FFProjections!$B$1:$B$353,0),6),0)</f>
        <v>342.85</v>
      </c>
      <c r="G21">
        <f>_xlfn.IFNA(INDEX(Wolf2021FFProjections!$A$1:$Z$353,MATCH('QB Rankings Compare'!$D21,Wolf2021FFProjections!$B$1:$B$353,0),5),0)</f>
        <v>410.85</v>
      </c>
      <c r="H21">
        <f t="shared" si="2"/>
        <v>18</v>
      </c>
      <c r="I21">
        <f t="shared" si="3"/>
        <v>2</v>
      </c>
    </row>
    <row r="22" spans="1:9" ht="15" thickBot="1" x14ac:dyDescent="0.35">
      <c r="A22" s="20">
        <v>21</v>
      </c>
      <c r="B22" s="18" t="s">
        <v>13</v>
      </c>
      <c r="C22" s="19" t="s">
        <v>481</v>
      </c>
      <c r="D22" t="str">
        <f t="shared" si="1"/>
        <v>Daniel Jones</v>
      </c>
      <c r="E22">
        <f>_xlfn.IFNA(INDEX(Wolf2021FFProjections!$A$1:$Z$353,MATCH('QB Rankings Compare'!$D22,Wolf2021FFProjections!$B$1:$B$353,0),7),0)</f>
        <v>318.35000000000002</v>
      </c>
      <c r="F22">
        <f>_xlfn.IFNA(INDEX(Wolf2021FFProjections!$A$1:$Z$353,MATCH('QB Rankings Compare'!$D22,Wolf2021FFProjections!$B$1:$B$353,0),6),0)</f>
        <v>318.35000000000002</v>
      </c>
      <c r="G22">
        <f>_xlfn.IFNA(INDEX(Wolf2021FFProjections!$A$1:$Z$353,MATCH('QB Rankings Compare'!$D22,Wolf2021FFProjections!$B$1:$B$353,0),5),0)</f>
        <v>362.35</v>
      </c>
      <c r="H22">
        <f t="shared" si="2"/>
        <v>22</v>
      </c>
      <c r="I22">
        <f t="shared" si="3"/>
        <v>-1</v>
      </c>
    </row>
    <row r="23" spans="1:9" ht="15" thickBot="1" x14ac:dyDescent="0.35">
      <c r="A23" s="18">
        <v>22</v>
      </c>
      <c r="B23" s="18" t="s">
        <v>13</v>
      </c>
      <c r="C23" s="21" t="s">
        <v>476</v>
      </c>
      <c r="D23" t="str">
        <f t="shared" si="1"/>
        <v>Jared Goff</v>
      </c>
      <c r="E23">
        <f>_xlfn.IFNA(INDEX(Wolf2021FFProjections!$A$1:$Z$353,MATCH('QB Rankings Compare'!$D23,Wolf2021FFProjections!$B$1:$B$353,0),7),0)</f>
        <v>319.89999999999998</v>
      </c>
      <c r="F23">
        <f>_xlfn.IFNA(INDEX(Wolf2021FFProjections!$A$1:$Z$353,MATCH('QB Rankings Compare'!$D23,Wolf2021FFProjections!$B$1:$B$353,0),6),0)</f>
        <v>319.89999999999998</v>
      </c>
      <c r="G23">
        <f>_xlfn.IFNA(INDEX(Wolf2021FFProjections!$A$1:$Z$353,MATCH('QB Rankings Compare'!$D23,Wolf2021FFProjections!$B$1:$B$353,0),5),0)</f>
        <v>377.9</v>
      </c>
      <c r="H23">
        <f t="shared" si="2"/>
        <v>21</v>
      </c>
      <c r="I23">
        <f t="shared" si="3"/>
        <v>1</v>
      </c>
    </row>
    <row r="24" spans="1:9" ht="15" thickBot="1" x14ac:dyDescent="0.35">
      <c r="A24" s="18">
        <v>23</v>
      </c>
      <c r="B24" s="18" t="s">
        <v>13</v>
      </c>
      <c r="C24" s="19" t="s">
        <v>480</v>
      </c>
      <c r="D24" t="str">
        <f t="shared" si="1"/>
        <v>Ryan Tannehill</v>
      </c>
      <c r="E24">
        <f>_xlfn.IFNA(INDEX(Wolf2021FFProjections!$A$1:$Z$353,MATCH('QB Rankings Compare'!$D24,Wolf2021FFProjections!$B$1:$B$353,0),7),0)</f>
        <v>305.45</v>
      </c>
      <c r="F24">
        <f>_xlfn.IFNA(INDEX(Wolf2021FFProjections!$A$1:$Z$353,MATCH('QB Rankings Compare'!$D24,Wolf2021FFProjections!$B$1:$B$353,0),6),0)</f>
        <v>305.45</v>
      </c>
      <c r="G24">
        <f>_xlfn.IFNA(INDEX(Wolf2021FFProjections!$A$1:$Z$353,MATCH('QB Rankings Compare'!$D24,Wolf2021FFProjections!$B$1:$B$353,0),5),0)</f>
        <v>355.45</v>
      </c>
      <c r="H24">
        <f t="shared" si="2"/>
        <v>23</v>
      </c>
      <c r="I24">
        <f t="shared" si="3"/>
        <v>0</v>
      </c>
    </row>
    <row r="25" spans="1:9" ht="15" thickBot="1" x14ac:dyDescent="0.35">
      <c r="A25" s="20">
        <v>24</v>
      </c>
      <c r="B25" s="18" t="s">
        <v>13</v>
      </c>
      <c r="C25" s="21" t="s">
        <v>653</v>
      </c>
      <c r="D25" t="str">
        <f t="shared" si="1"/>
        <v>Baker Mayfield</v>
      </c>
      <c r="E25">
        <f>_xlfn.IFNA(INDEX(Wolf2021FFProjections!$A$1:$Z$353,MATCH('QB Rankings Compare'!$D25,Wolf2021FFProjections!$B$1:$B$353,0),7),0)</f>
        <v>278.10000000000002</v>
      </c>
      <c r="F25">
        <f>_xlfn.IFNA(INDEX(Wolf2021FFProjections!$A$1:$Z$353,MATCH('QB Rankings Compare'!$D25,Wolf2021FFProjections!$B$1:$B$353,0),6),0)</f>
        <v>278.10000000000002</v>
      </c>
      <c r="G25">
        <f>_xlfn.IFNA(INDEX(Wolf2021FFProjections!$A$1:$Z$353,MATCH('QB Rankings Compare'!$D25,Wolf2021FFProjections!$B$1:$B$353,0),5),0)</f>
        <v>326.10000000000002</v>
      </c>
      <c r="H25">
        <f t="shared" si="2"/>
        <v>27</v>
      </c>
      <c r="I25">
        <f t="shared" si="3"/>
        <v>-3</v>
      </c>
    </row>
    <row r="26" spans="1:9" ht="15" thickBot="1" x14ac:dyDescent="0.35">
      <c r="A26" s="18">
        <v>25</v>
      </c>
      <c r="B26" s="18" t="s">
        <v>13</v>
      </c>
      <c r="C26" s="19" t="s">
        <v>479</v>
      </c>
      <c r="D26" t="str">
        <f t="shared" si="1"/>
        <v>Davis Mills</v>
      </c>
      <c r="E26">
        <f>_xlfn.IFNA(INDEX(Wolf2021FFProjections!$A$1:$Z$353,MATCH('QB Rankings Compare'!$D26,Wolf2021FFProjections!$B$1:$B$353,0),7),0)</f>
        <v>300.2</v>
      </c>
      <c r="F26">
        <f>_xlfn.IFNA(INDEX(Wolf2021FFProjections!$A$1:$Z$353,MATCH('QB Rankings Compare'!$D26,Wolf2021FFProjections!$B$1:$B$353,0),6),0)</f>
        <v>300.2</v>
      </c>
      <c r="G26">
        <f>_xlfn.IFNA(INDEX(Wolf2021FFProjections!$A$1:$Z$353,MATCH('QB Rankings Compare'!$D26,Wolf2021FFProjections!$B$1:$B$353,0),5),0)</f>
        <v>360.2</v>
      </c>
      <c r="H26">
        <f t="shared" si="2"/>
        <v>24</v>
      </c>
      <c r="I26">
        <f t="shared" si="3"/>
        <v>1</v>
      </c>
    </row>
    <row r="27" spans="1:9" ht="15" thickBot="1" x14ac:dyDescent="0.35">
      <c r="A27" s="18">
        <v>26</v>
      </c>
      <c r="B27" s="18" t="s">
        <v>13</v>
      </c>
      <c r="C27" s="21" t="s">
        <v>477</v>
      </c>
      <c r="D27" t="str">
        <f t="shared" si="1"/>
        <v>Mac Jones</v>
      </c>
      <c r="E27">
        <f>_xlfn.IFNA(INDEX(Wolf2021FFProjections!$A$1:$Z$353,MATCH('QB Rankings Compare'!$D27,Wolf2021FFProjections!$B$1:$B$353,0),7),0)</f>
        <v>299.10000000000002</v>
      </c>
      <c r="F27">
        <f>_xlfn.IFNA(INDEX(Wolf2021FFProjections!$A$1:$Z$353,MATCH('QB Rankings Compare'!$D27,Wolf2021FFProjections!$B$1:$B$353,0),6),0)</f>
        <v>299.10000000000002</v>
      </c>
      <c r="G27">
        <f>_xlfn.IFNA(INDEX(Wolf2021FFProjections!$A$1:$Z$353,MATCH('QB Rankings Compare'!$D27,Wolf2021FFProjections!$B$1:$B$353,0),5),0)</f>
        <v>355.1</v>
      </c>
      <c r="H27">
        <f t="shared" si="2"/>
        <v>25</v>
      </c>
      <c r="I27">
        <f t="shared" si="3"/>
        <v>1</v>
      </c>
    </row>
    <row r="28" spans="1:9" ht="15" thickBot="1" x14ac:dyDescent="0.35">
      <c r="A28" s="20">
        <v>27</v>
      </c>
      <c r="B28" s="18" t="s">
        <v>13</v>
      </c>
      <c r="C28" s="19" t="s">
        <v>484</v>
      </c>
      <c r="D28" t="str">
        <f t="shared" si="1"/>
        <v>Marcus Mariota</v>
      </c>
      <c r="E28">
        <f>_xlfn.IFNA(INDEX(Wolf2021FFProjections!$A$1:$Z$353,MATCH('QB Rankings Compare'!$D28,Wolf2021FFProjections!$B$1:$B$353,0),7),0)</f>
        <v>200.4</v>
      </c>
      <c r="F28">
        <f>_xlfn.IFNA(INDEX(Wolf2021FFProjections!$A$1:$Z$353,MATCH('QB Rankings Compare'!$D28,Wolf2021FFProjections!$B$1:$B$353,0),6),0)</f>
        <v>200.4</v>
      </c>
      <c r="G28">
        <f>_xlfn.IFNA(INDEX(Wolf2021FFProjections!$A$1:$Z$353,MATCH('QB Rankings Compare'!$D28,Wolf2021FFProjections!$B$1:$B$353,0),5),0)</f>
        <v>232.4</v>
      </c>
      <c r="H28">
        <f t="shared" si="2"/>
        <v>29</v>
      </c>
      <c r="I28">
        <f t="shared" si="3"/>
        <v>-2</v>
      </c>
    </row>
    <row r="29" spans="1:9" ht="15" thickBot="1" x14ac:dyDescent="0.35">
      <c r="A29" s="18">
        <v>28</v>
      </c>
      <c r="B29" s="18" t="s">
        <v>13</v>
      </c>
      <c r="C29" s="19" t="s">
        <v>652</v>
      </c>
      <c r="D29" t="str">
        <f t="shared" si="1"/>
        <v>Deshaun Watson</v>
      </c>
      <c r="E29">
        <f>_xlfn.IFNA(INDEX(Wolf2021FFProjections!$A$1:$Z$353,MATCH('QB Rankings Compare'!$D29,Wolf2021FFProjections!$B$1:$B$353,0),7),0)</f>
        <v>97.65</v>
      </c>
      <c r="F29">
        <f>_xlfn.IFNA(INDEX(Wolf2021FFProjections!$A$1:$Z$353,MATCH('QB Rankings Compare'!$D29,Wolf2021FFProjections!$B$1:$B$353,0),6),0)</f>
        <v>97.65</v>
      </c>
      <c r="G29">
        <f>_xlfn.IFNA(INDEX(Wolf2021FFProjections!$A$1:$Z$353,MATCH('QB Rankings Compare'!$D29,Wolf2021FFProjections!$B$1:$B$353,0),5),0)</f>
        <v>115.65</v>
      </c>
      <c r="H29">
        <f t="shared" si="2"/>
        <v>37</v>
      </c>
      <c r="I29">
        <f t="shared" si="3"/>
        <v>-9</v>
      </c>
    </row>
    <row r="30" spans="1:9" ht="15" thickBot="1" x14ac:dyDescent="0.35">
      <c r="A30" s="18">
        <v>29</v>
      </c>
      <c r="B30" s="18" t="s">
        <v>13</v>
      </c>
      <c r="C30" s="21" t="s">
        <v>482</v>
      </c>
      <c r="D30" t="str">
        <f t="shared" si="1"/>
        <v>Carson Wentz</v>
      </c>
      <c r="E30">
        <f>_xlfn.IFNA(INDEX(Wolf2021FFProjections!$A$1:$Z$353,MATCH('QB Rankings Compare'!$D30,Wolf2021FFProjections!$B$1:$B$353,0),7),0)</f>
        <v>297.39999999999998</v>
      </c>
      <c r="F30">
        <f>_xlfn.IFNA(INDEX(Wolf2021FFProjections!$A$1:$Z$353,MATCH('QB Rankings Compare'!$D30,Wolf2021FFProjections!$B$1:$B$353,0),6),0)</f>
        <v>297.39999999999998</v>
      </c>
      <c r="G30">
        <f>_xlfn.IFNA(INDEX(Wolf2021FFProjections!$A$1:$Z$353,MATCH('QB Rankings Compare'!$D30,Wolf2021FFProjections!$B$1:$B$353,0),5),0)</f>
        <v>345.4</v>
      </c>
      <c r="H30">
        <f t="shared" si="2"/>
        <v>26</v>
      </c>
      <c r="I30">
        <f t="shared" si="3"/>
        <v>3</v>
      </c>
    </row>
    <row r="31" spans="1:9" ht="15" thickBot="1" x14ac:dyDescent="0.35">
      <c r="A31" s="20">
        <v>30</v>
      </c>
      <c r="B31" s="18" t="s">
        <v>13</v>
      </c>
      <c r="C31" s="19" t="s">
        <v>483</v>
      </c>
      <c r="D31" t="str">
        <f t="shared" si="1"/>
        <v>Mitchell Trubisky</v>
      </c>
      <c r="E31">
        <f>_xlfn.IFNA(INDEX(Wolf2021FFProjections!$A$1:$Z$353,MATCH('QB Rankings Compare'!$D31,Wolf2021FFProjections!$B$1:$B$353,0),7),0)</f>
        <v>118.35</v>
      </c>
      <c r="F31">
        <f>_xlfn.IFNA(INDEX(Wolf2021FFProjections!$A$1:$Z$353,MATCH('QB Rankings Compare'!$D31,Wolf2021FFProjections!$B$1:$B$353,0),6),0)</f>
        <v>118.35</v>
      </c>
      <c r="G31">
        <f>_xlfn.IFNA(INDEX(Wolf2021FFProjections!$A$1:$Z$353,MATCH('QB Rankings Compare'!$D31,Wolf2021FFProjections!$B$1:$B$353,0),5),0)</f>
        <v>140.35</v>
      </c>
      <c r="H31">
        <f t="shared" si="2"/>
        <v>35</v>
      </c>
      <c r="I31">
        <f t="shared" si="3"/>
        <v>-5</v>
      </c>
    </row>
    <row r="32" spans="1:9" ht="15" thickBot="1" x14ac:dyDescent="0.35">
      <c r="A32" s="18">
        <v>31</v>
      </c>
      <c r="B32" s="18" t="s">
        <v>13</v>
      </c>
      <c r="C32" s="21" t="s">
        <v>486</v>
      </c>
      <c r="D32" t="str">
        <f t="shared" si="1"/>
        <v>Kenny Pickett</v>
      </c>
      <c r="E32">
        <f>_xlfn.IFNA(INDEX(Wolf2021FFProjections!$A$1:$Z$353,MATCH('QB Rankings Compare'!$D32,Wolf2021FFProjections!$B$1:$B$353,0),7),0)</f>
        <v>237.05</v>
      </c>
      <c r="F32">
        <f>_xlfn.IFNA(INDEX(Wolf2021FFProjections!$A$1:$Z$353,MATCH('QB Rankings Compare'!$D32,Wolf2021FFProjections!$B$1:$B$353,0),6),0)</f>
        <v>237.05</v>
      </c>
      <c r="G32">
        <f>_xlfn.IFNA(INDEX(Wolf2021FFProjections!$A$1:$Z$353,MATCH('QB Rankings Compare'!$D32,Wolf2021FFProjections!$B$1:$B$353,0),5),0)</f>
        <v>281.05</v>
      </c>
      <c r="H32">
        <f t="shared" si="2"/>
        <v>28</v>
      </c>
      <c r="I32">
        <f t="shared" si="3"/>
        <v>3</v>
      </c>
    </row>
    <row r="33" spans="1:9" ht="15" thickBot="1" x14ac:dyDescent="0.35">
      <c r="A33" s="18">
        <v>32</v>
      </c>
      <c r="B33" s="18" t="s">
        <v>13</v>
      </c>
      <c r="C33" s="19" t="s">
        <v>755</v>
      </c>
      <c r="D33" t="str">
        <f t="shared" si="1"/>
        <v>Joe Flacco</v>
      </c>
      <c r="E33">
        <f>_xlfn.IFNA(INDEX(Wolf2021FFProjections!$A$1:$Z$353,MATCH('QB Rankings Compare'!$D33,Wolf2021FFProjections!$B$1:$B$353,0),7),0)</f>
        <v>102.85</v>
      </c>
      <c r="F33">
        <f>_xlfn.IFNA(INDEX(Wolf2021FFProjections!$A$1:$Z$353,MATCH('QB Rankings Compare'!$D33,Wolf2021FFProjections!$B$1:$B$353,0),6),0)</f>
        <v>102.85</v>
      </c>
      <c r="G33">
        <f>_xlfn.IFNA(INDEX(Wolf2021FFProjections!$A$1:$Z$353,MATCH('QB Rankings Compare'!$D33,Wolf2021FFProjections!$B$1:$B$353,0),5),0)</f>
        <v>118.85</v>
      </c>
      <c r="H33">
        <f t="shared" si="2"/>
        <v>36</v>
      </c>
      <c r="I33">
        <f t="shared" si="3"/>
        <v>-4</v>
      </c>
    </row>
    <row r="34" spans="1:9" ht="15" thickBot="1" x14ac:dyDescent="0.35">
      <c r="A34" s="20">
        <v>33</v>
      </c>
      <c r="B34" s="18" t="s">
        <v>13</v>
      </c>
      <c r="C34" s="21" t="s">
        <v>478</v>
      </c>
      <c r="D34" t="str">
        <f t="shared" si="1"/>
        <v>Zach Wilson</v>
      </c>
      <c r="E34">
        <f>_xlfn.IFNA(INDEX(Wolf2021FFProjections!$A$1:$Z$353,MATCH('QB Rankings Compare'!$D34,Wolf2021FFProjections!$B$1:$B$353,0),7),0)</f>
        <v>185.5</v>
      </c>
      <c r="F34">
        <f>_xlfn.IFNA(INDEX(Wolf2021FFProjections!$A$1:$Z$353,MATCH('QB Rankings Compare'!$D34,Wolf2021FFProjections!$B$1:$B$353,0),6),0)</f>
        <v>185.5</v>
      </c>
      <c r="G34">
        <f>_xlfn.IFNA(INDEX(Wolf2021FFProjections!$A$1:$Z$353,MATCH('QB Rankings Compare'!$D34,Wolf2021FFProjections!$B$1:$B$353,0),5),0)</f>
        <v>213.5</v>
      </c>
      <c r="H34">
        <f t="shared" si="2"/>
        <v>30</v>
      </c>
      <c r="I34">
        <f t="shared" si="3"/>
        <v>3</v>
      </c>
    </row>
    <row r="35" spans="1:9" ht="15" thickBot="1" x14ac:dyDescent="0.35">
      <c r="A35" s="18">
        <v>34</v>
      </c>
      <c r="B35" s="18" t="s">
        <v>13</v>
      </c>
      <c r="C35" s="19" t="s">
        <v>756</v>
      </c>
      <c r="D35" t="str">
        <f t="shared" si="1"/>
        <v>Drew Lock</v>
      </c>
      <c r="E35">
        <f>_xlfn.IFNA(INDEX(Wolf2021FFProjections!$A$1:$Z$353,MATCH('QB Rankings Compare'!$D35,Wolf2021FFProjections!$B$1:$B$353,0),7),0)</f>
        <v>137.94999999999999</v>
      </c>
      <c r="F35">
        <f>_xlfn.IFNA(INDEX(Wolf2021FFProjections!$A$1:$Z$353,MATCH('QB Rankings Compare'!$D35,Wolf2021FFProjections!$B$1:$B$353,0),6),0)</f>
        <v>137.94999999999999</v>
      </c>
      <c r="G35">
        <f>_xlfn.IFNA(INDEX(Wolf2021FFProjections!$A$1:$Z$353,MATCH('QB Rankings Compare'!$D35,Wolf2021FFProjections!$B$1:$B$353,0),5),0)</f>
        <v>163.95</v>
      </c>
      <c r="H35">
        <f t="shared" si="2"/>
        <v>33</v>
      </c>
      <c r="I35">
        <f t="shared" si="3"/>
        <v>1</v>
      </c>
    </row>
    <row r="36" spans="1:9" ht="15" thickBot="1" x14ac:dyDescent="0.35">
      <c r="A36" s="18">
        <v>35</v>
      </c>
      <c r="B36" s="18" t="s">
        <v>13</v>
      </c>
      <c r="C36" s="21" t="s">
        <v>485</v>
      </c>
      <c r="D36" t="str">
        <f t="shared" si="1"/>
        <v>Desmond Ridder</v>
      </c>
      <c r="E36">
        <f>_xlfn.IFNA(INDEX(Wolf2021FFProjections!$A$1:$Z$353,MATCH('QB Rankings Compare'!$D36,Wolf2021FFProjections!$B$1:$B$353,0),7),0)</f>
        <v>183.95</v>
      </c>
      <c r="F36">
        <f>_xlfn.IFNA(INDEX(Wolf2021FFProjections!$A$1:$Z$353,MATCH('QB Rankings Compare'!$D36,Wolf2021FFProjections!$B$1:$B$353,0),6),0)</f>
        <v>183.95</v>
      </c>
      <c r="G36">
        <f>_xlfn.IFNA(INDEX(Wolf2021FFProjections!$A$1:$Z$353,MATCH('QB Rankings Compare'!$D36,Wolf2021FFProjections!$B$1:$B$353,0),5),0)</f>
        <v>207.95</v>
      </c>
      <c r="H36">
        <f t="shared" si="2"/>
        <v>31</v>
      </c>
      <c r="I36">
        <f t="shared" si="3"/>
        <v>4</v>
      </c>
    </row>
    <row r="37" spans="1:9" ht="15" thickBot="1" x14ac:dyDescent="0.35">
      <c r="A37" s="20">
        <v>36</v>
      </c>
      <c r="B37" s="18" t="s">
        <v>13</v>
      </c>
      <c r="C37" s="19" t="s">
        <v>487</v>
      </c>
      <c r="D37" t="str">
        <f t="shared" si="1"/>
        <v>Jimmy Garoppolo</v>
      </c>
      <c r="E37">
        <f>_xlfn.IFNA(INDEX(Wolf2021FFProjections!$A$1:$Z$353,MATCH('QB Rankings Compare'!$D37,Wolf2021FFProjections!$B$1:$B$353,0),7),0)</f>
        <v>0</v>
      </c>
      <c r="F37">
        <f>_xlfn.IFNA(INDEX(Wolf2021FFProjections!$A$1:$Z$353,MATCH('QB Rankings Compare'!$D37,Wolf2021FFProjections!$B$1:$B$353,0),6),0)</f>
        <v>0</v>
      </c>
      <c r="G37">
        <f>_xlfn.IFNA(INDEX(Wolf2021FFProjections!$A$1:$Z$353,MATCH('QB Rankings Compare'!$D37,Wolf2021FFProjections!$B$1:$B$353,0),5),0)</f>
        <v>0</v>
      </c>
      <c r="H37">
        <f t="shared" si="2"/>
        <v>39</v>
      </c>
      <c r="I37">
        <f t="shared" si="3"/>
        <v>-3</v>
      </c>
    </row>
    <row r="38" spans="1:9" ht="15" thickBot="1" x14ac:dyDescent="0.35">
      <c r="A38" s="18">
        <v>37</v>
      </c>
      <c r="B38" s="18" t="s">
        <v>13</v>
      </c>
      <c r="C38" s="21" t="s">
        <v>757</v>
      </c>
      <c r="D38" t="str">
        <f t="shared" si="1"/>
        <v>Geno Smith</v>
      </c>
      <c r="E38">
        <f>_xlfn.IFNA(INDEX(Wolf2021FFProjections!$A$1:$Z$353,MATCH('QB Rankings Compare'!$D38,Wolf2021FFProjections!$B$1:$B$353,0),7),0)</f>
        <v>137.69999999999999</v>
      </c>
      <c r="F38">
        <f>_xlfn.IFNA(INDEX(Wolf2021FFProjections!$A$1:$Z$353,MATCH('QB Rankings Compare'!$D38,Wolf2021FFProjections!$B$1:$B$353,0),6),0)</f>
        <v>137.69999999999999</v>
      </c>
      <c r="G38">
        <f>_xlfn.IFNA(INDEX(Wolf2021FFProjections!$A$1:$Z$353,MATCH('QB Rankings Compare'!$D38,Wolf2021FFProjections!$B$1:$B$353,0),5),0)</f>
        <v>159.69999999999999</v>
      </c>
      <c r="H38">
        <f t="shared" si="2"/>
        <v>34</v>
      </c>
      <c r="I38">
        <f t="shared" si="3"/>
        <v>3</v>
      </c>
    </row>
    <row r="39" spans="1:9" ht="15" thickBot="1" x14ac:dyDescent="0.35">
      <c r="A39" s="18">
        <v>38</v>
      </c>
      <c r="B39" s="18" t="s">
        <v>13</v>
      </c>
      <c r="C39" s="19" t="s">
        <v>758</v>
      </c>
      <c r="D39" t="str">
        <f t="shared" si="1"/>
        <v>Jacoby Brissett</v>
      </c>
      <c r="E39">
        <f>_xlfn.IFNA(INDEX(Wolf2021FFProjections!$A$1:$Z$353,MATCH('QB Rankings Compare'!$D39,Wolf2021FFProjections!$B$1:$B$353,0),7),0)</f>
        <v>176.25</v>
      </c>
      <c r="F39">
        <f>_xlfn.IFNA(INDEX(Wolf2021FFProjections!$A$1:$Z$353,MATCH('QB Rankings Compare'!$D39,Wolf2021FFProjections!$B$1:$B$353,0),6),0)</f>
        <v>176.25</v>
      </c>
      <c r="G39">
        <f>_xlfn.IFNA(INDEX(Wolf2021FFProjections!$A$1:$Z$353,MATCH('QB Rankings Compare'!$D39,Wolf2021FFProjections!$B$1:$B$353,0),5),0)</f>
        <v>210.25</v>
      </c>
      <c r="H39">
        <f t="shared" ref="H39:H40" si="4">RANK(F39,$F$2:$F$42)</f>
        <v>32</v>
      </c>
      <c r="I39">
        <f t="shared" ref="I39:I40" si="5">A39-H39</f>
        <v>6</v>
      </c>
    </row>
    <row r="40" spans="1:9" ht="15" thickBot="1" x14ac:dyDescent="0.35">
      <c r="A40" s="20">
        <v>39</v>
      </c>
      <c r="B40" s="18" t="s">
        <v>13</v>
      </c>
      <c r="C40" s="21" t="s">
        <v>488</v>
      </c>
      <c r="D40" t="str">
        <f t="shared" si="1"/>
        <v>Malik Willis</v>
      </c>
      <c r="E40">
        <f>_xlfn.IFNA(INDEX(Wolf2021FFProjections!$A$1:$Z$353,MATCH('QB Rankings Compare'!$D40,Wolf2021FFProjections!$B$1:$B$353,0),7),0)</f>
        <v>29.35</v>
      </c>
      <c r="F40">
        <f>_xlfn.IFNA(INDEX(Wolf2021FFProjections!$A$1:$Z$353,MATCH('QB Rankings Compare'!$D40,Wolf2021FFProjections!$B$1:$B$353,0),6),0)</f>
        <v>29.35</v>
      </c>
      <c r="G40">
        <f>_xlfn.IFNA(INDEX(Wolf2021FFProjections!$A$1:$Z$353,MATCH('QB Rankings Compare'!$D40,Wolf2021FFProjections!$B$1:$B$353,0),5),0)</f>
        <v>31.35</v>
      </c>
      <c r="H40">
        <f t="shared" si="4"/>
        <v>38</v>
      </c>
      <c r="I40">
        <f t="shared" si="5"/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4"/>
  <sheetViews>
    <sheetView workbookViewId="0">
      <selection activeCell="C75" sqref="C75"/>
    </sheetView>
  </sheetViews>
  <sheetFormatPr defaultRowHeight="14.4" x14ac:dyDescent="0.3"/>
  <cols>
    <col min="3" max="3" width="19.88671875" bestFit="1" customWidth="1"/>
    <col min="4" max="4" width="19.44140625" bestFit="1" customWidth="1"/>
    <col min="8" max="8" width="21.44140625" bestFit="1" customWidth="1"/>
  </cols>
  <sheetData>
    <row r="1" spans="1:9" ht="15" thickBot="1" x14ac:dyDescent="0.35">
      <c r="A1" s="1" t="s">
        <v>338</v>
      </c>
      <c r="B1" s="1" t="s">
        <v>344</v>
      </c>
      <c r="C1" s="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345</v>
      </c>
      <c r="I1" t="s">
        <v>346</v>
      </c>
    </row>
    <row r="2" spans="1:9" ht="15" thickBot="1" x14ac:dyDescent="0.35">
      <c r="A2" s="18">
        <v>1</v>
      </c>
      <c r="B2" s="18" t="s">
        <v>16</v>
      </c>
      <c r="C2" s="19" t="s">
        <v>331</v>
      </c>
      <c r="D2" t="str">
        <f>TRIM(SUBSTITUTE(SUBSTITUTE(TRIM(LEFT(C2,LEN(C2)-(LEN(C2)-FIND(CHAR(160),C2)))),CHAR(160),""),".",""))</f>
        <v>Jonathan Taylor</v>
      </c>
      <c r="E2">
        <f>_xlfn.IFNA(INDEX(Wolf2021FFProjections!$A$1:$Z$353,MATCH('RB Rankings Compare'!$D2,Wolf2021FFProjections!$B$1:$B$353,0),7),0)</f>
        <v>293.3</v>
      </c>
      <c r="F2">
        <f>_xlfn.IFNA(INDEX(Wolf2021FFProjections!$A$1:$Z$353,MATCH('RB Rankings Compare'!$D2,Wolf2021FFProjections!$B$1:$B$353,0),6),0)</f>
        <v>309.8</v>
      </c>
      <c r="G2">
        <f>_xlfn.IFNA(INDEX(Wolf2021FFProjections!$A$1:$Z$353,MATCH('RB Rankings Compare'!$D2,Wolf2021FFProjections!$B$1:$B$353,0),5),0)</f>
        <v>326.3</v>
      </c>
      <c r="H2">
        <f>RANK(F2,$F$2:$F$94)</f>
        <v>2</v>
      </c>
      <c r="I2">
        <f t="shared" ref="I2:I33" si="0">A2-H2</f>
        <v>-1</v>
      </c>
    </row>
    <row r="3" spans="1:9" ht="15" thickBot="1" x14ac:dyDescent="0.35">
      <c r="A3" s="20">
        <v>2</v>
      </c>
      <c r="B3" s="18" t="s">
        <v>16</v>
      </c>
      <c r="C3" s="19" t="s">
        <v>489</v>
      </c>
      <c r="D3" t="str">
        <f t="shared" ref="D3:D66" si="1">TRIM(SUBSTITUTE(SUBSTITUTE(TRIM(LEFT(C3,LEN(C3)-(LEN(C3)-FIND(CHAR(160),C3)))),CHAR(160),""),".",""))</f>
        <v>Austin Ekeler</v>
      </c>
      <c r="E3">
        <f>_xlfn.IFNA(INDEX(Wolf2021FFProjections!$A$1:$Z$353,MATCH('RB Rankings Compare'!D3,Wolf2021FFProjections!$B$1:$B$353,0),7),0)</f>
        <v>244.5</v>
      </c>
      <c r="F3">
        <f>_xlfn.IFNA(INDEX(Wolf2021FFProjections!$A$1:$Z$353,MATCH('RB Rankings Compare'!$D3,Wolf2021FFProjections!$B$1:$B$353,0),6),0)</f>
        <v>285</v>
      </c>
      <c r="G3">
        <f>_xlfn.IFNA(INDEX(Wolf2021FFProjections!$A$1:$Z$353,MATCH('RB Rankings Compare'!$D3,Wolf2021FFProjections!$B$1:$B$353,0),5),0)</f>
        <v>325.5</v>
      </c>
      <c r="H3">
        <f>RANK(F3,$F$2:$F$94)</f>
        <v>5</v>
      </c>
      <c r="I3">
        <f t="shared" si="0"/>
        <v>-3</v>
      </c>
    </row>
    <row r="4" spans="1:9" ht="15" thickBot="1" x14ac:dyDescent="0.35">
      <c r="A4" s="18">
        <v>3</v>
      </c>
      <c r="B4" s="18" t="s">
        <v>16</v>
      </c>
      <c r="C4" s="21" t="s">
        <v>329</v>
      </c>
      <c r="D4" t="str">
        <f t="shared" si="1"/>
        <v>Christian McCaffrey</v>
      </c>
      <c r="E4">
        <f>_xlfn.IFNA(INDEX(Wolf2021FFProjections!$A$1:$Z$353,MATCH('RB Rankings Compare'!D4,Wolf2021FFProjections!$B$1:$B$353,0),7),0)</f>
        <v>262.5</v>
      </c>
      <c r="F4">
        <f>_xlfn.IFNA(INDEX(Wolf2021FFProjections!$A$1:$Z$353,MATCH('RB Rankings Compare'!$D4,Wolf2021FFProjections!$B$1:$B$353,0),6),0)</f>
        <v>303</v>
      </c>
      <c r="G4">
        <f>_xlfn.IFNA(INDEX(Wolf2021FFProjections!$A$1:$Z$353,MATCH('RB Rankings Compare'!$D4,Wolf2021FFProjections!$B$1:$B$353,0),5),0)</f>
        <v>343.5</v>
      </c>
      <c r="H4">
        <f>RANK(F4,$F$2:$F$94)</f>
        <v>3</v>
      </c>
      <c r="I4">
        <f t="shared" si="0"/>
        <v>0</v>
      </c>
    </row>
    <row r="5" spans="1:9" ht="15" thickBot="1" x14ac:dyDescent="0.35">
      <c r="A5" s="18">
        <v>4</v>
      </c>
      <c r="B5" s="18" t="s">
        <v>16</v>
      </c>
      <c r="C5" s="19" t="s">
        <v>330</v>
      </c>
      <c r="D5" t="str">
        <f t="shared" si="1"/>
        <v>Dalvin Cook</v>
      </c>
      <c r="E5">
        <f>_xlfn.IFNA(INDEX(Wolf2021FFProjections!$A$1:$Z$353,MATCH('RB Rankings Compare'!D5,Wolf2021FFProjections!$B$1:$B$353,0),7),0)</f>
        <v>283.5</v>
      </c>
      <c r="F5">
        <f>_xlfn.IFNA(INDEX(Wolf2021FFProjections!$A$1:$Z$353,MATCH('RB Rankings Compare'!$D5,Wolf2021FFProjections!$B$1:$B$353,0),6),0)</f>
        <v>312.5</v>
      </c>
      <c r="G5">
        <f>_xlfn.IFNA(INDEX(Wolf2021FFProjections!$A$1:$Z$353,MATCH('RB Rankings Compare'!$D5,Wolf2021FFProjections!$B$1:$B$353,0),5),0)</f>
        <v>341.5</v>
      </c>
      <c r="H5">
        <f>RANK(F5,$F$2:$F$94)</f>
        <v>1</v>
      </c>
      <c r="I5">
        <f t="shared" si="0"/>
        <v>3</v>
      </c>
    </row>
    <row r="6" spans="1:9" ht="15" thickBot="1" x14ac:dyDescent="0.35">
      <c r="A6" s="20">
        <v>5</v>
      </c>
      <c r="B6" s="18" t="s">
        <v>16</v>
      </c>
      <c r="C6" s="21" t="s">
        <v>490</v>
      </c>
      <c r="D6" t="str">
        <f t="shared" si="1"/>
        <v>Derrick Henry</v>
      </c>
      <c r="E6">
        <f>_xlfn.IFNA(INDEX(Wolf2021FFProjections!$A$1:$Z$353,MATCH('RB Rankings Compare'!D6,Wolf2021FFProjections!$B$1:$B$353,0),7),0)</f>
        <v>280.7</v>
      </c>
      <c r="F6">
        <f>_xlfn.IFNA(INDEX(Wolf2021FFProjections!$A$1:$Z$353,MATCH('RB Rankings Compare'!$D6,Wolf2021FFProjections!$B$1:$B$353,0),6),0)</f>
        <v>290.2</v>
      </c>
      <c r="G6">
        <f>_xlfn.IFNA(INDEX(Wolf2021FFProjections!$A$1:$Z$353,MATCH('RB Rankings Compare'!$D6,Wolf2021FFProjections!$B$1:$B$353,0),5),0)</f>
        <v>299.7</v>
      </c>
      <c r="H6">
        <f>RANK(F6,$F$2:$F$94)</f>
        <v>4</v>
      </c>
      <c r="I6">
        <f t="shared" si="0"/>
        <v>1</v>
      </c>
    </row>
    <row r="7" spans="1:9" ht="15" thickBot="1" x14ac:dyDescent="0.35">
      <c r="A7" s="18">
        <v>6</v>
      </c>
      <c r="B7" s="18" t="s">
        <v>16</v>
      </c>
      <c r="C7" s="19" t="s">
        <v>332</v>
      </c>
      <c r="D7" t="str">
        <f t="shared" si="1"/>
        <v>Joe Mixon</v>
      </c>
      <c r="E7">
        <f>_xlfn.IFNA(INDEX(Wolf2021FFProjections!$A$1:$Z$353,MATCH('RB Rankings Compare'!D7,Wolf2021FFProjections!$B$1:$B$353,0),7),0)</f>
        <v>255.3</v>
      </c>
      <c r="F7">
        <f>_xlfn.IFNA(INDEX(Wolf2021FFProjections!$A$1:$Z$353,MATCH('RB Rankings Compare'!$D7,Wolf2021FFProjections!$B$1:$B$353,0),6),0)</f>
        <v>273.3</v>
      </c>
      <c r="G7">
        <f>_xlfn.IFNA(INDEX(Wolf2021FFProjections!$A$1:$Z$353,MATCH('RB Rankings Compare'!$D7,Wolf2021FFProjections!$B$1:$B$353,0),5),0)</f>
        <v>291.3</v>
      </c>
      <c r="H7">
        <f>RANK(F7,$F$2:$F$94)</f>
        <v>6</v>
      </c>
      <c r="I7">
        <f t="shared" si="0"/>
        <v>0</v>
      </c>
    </row>
    <row r="8" spans="1:9" ht="15" thickBot="1" x14ac:dyDescent="0.35">
      <c r="A8" s="20">
        <v>7</v>
      </c>
      <c r="B8" s="18" t="s">
        <v>16</v>
      </c>
      <c r="C8" s="21" t="s">
        <v>497</v>
      </c>
      <c r="D8" t="str">
        <f t="shared" si="1"/>
        <v>Alvin Kamara</v>
      </c>
      <c r="E8">
        <f>_xlfn.IFNA(INDEX(Wolf2021FFProjections!$A$1:$Z$353,MATCH('RB Rankings Compare'!D8,Wolf2021FFProjections!$B$1:$B$353,0),7),0)</f>
        <v>216.6</v>
      </c>
      <c r="F8">
        <f>_xlfn.IFNA(INDEX(Wolf2021FFProjections!$A$1:$Z$353,MATCH('RB Rankings Compare'!$D8,Wolf2021FFProjections!$B$1:$B$353,0),6),0)</f>
        <v>249.1</v>
      </c>
      <c r="G8">
        <f>_xlfn.IFNA(INDEX(Wolf2021FFProjections!$A$1:$Z$353,MATCH('RB Rankings Compare'!$D8,Wolf2021FFProjections!$B$1:$B$353,0),5),0)</f>
        <v>281.60000000000002</v>
      </c>
      <c r="H8">
        <f>RANK(F8,$F$2:$F$94)</f>
        <v>8</v>
      </c>
      <c r="I8">
        <f t="shared" si="0"/>
        <v>-1</v>
      </c>
    </row>
    <row r="9" spans="1:9" ht="15" thickBot="1" x14ac:dyDescent="0.35">
      <c r="A9" s="18">
        <v>8</v>
      </c>
      <c r="B9" s="18" t="s">
        <v>16</v>
      </c>
      <c r="C9" s="21" t="s">
        <v>493</v>
      </c>
      <c r="D9" t="str">
        <f t="shared" si="1"/>
        <v>Saquon Barkley</v>
      </c>
      <c r="E9">
        <f>_xlfn.IFNA(INDEX(Wolf2021FFProjections!$A$1:$Z$353,MATCH('RB Rankings Compare'!D9,Wolf2021FFProjections!$B$1:$B$353,0),7),0)</f>
        <v>197.7</v>
      </c>
      <c r="F9">
        <f>_xlfn.IFNA(INDEX(Wolf2021FFProjections!$A$1:$Z$353,MATCH('RB Rankings Compare'!$D9,Wolf2021FFProjections!$B$1:$B$353,0),6),0)</f>
        <v>233.7</v>
      </c>
      <c r="G9">
        <f>_xlfn.IFNA(INDEX(Wolf2021FFProjections!$A$1:$Z$353,MATCH('RB Rankings Compare'!$D9,Wolf2021FFProjections!$B$1:$B$353,0),5),0)</f>
        <v>269.7</v>
      </c>
      <c r="H9">
        <f>RANK(F9,$F$2:$F$94)</f>
        <v>10</v>
      </c>
      <c r="I9">
        <f t="shared" si="0"/>
        <v>-2</v>
      </c>
    </row>
    <row r="10" spans="1:9" ht="15" thickBot="1" x14ac:dyDescent="0.35">
      <c r="A10" s="20">
        <v>9</v>
      </c>
      <c r="B10" s="18" t="s">
        <v>16</v>
      </c>
      <c r="C10" s="19" t="s">
        <v>491</v>
      </c>
      <c r="D10" t="str">
        <f t="shared" si="1"/>
        <v>Najee Harris</v>
      </c>
      <c r="E10">
        <f>_xlfn.IFNA(INDEX(Wolf2021FFProjections!$A$1:$Z$353,MATCH('RB Rankings Compare'!D10,Wolf2021FFProjections!$B$1:$B$353,0),7),0)</f>
        <v>219.5</v>
      </c>
      <c r="F10">
        <f>_xlfn.IFNA(INDEX(Wolf2021FFProjections!$A$1:$Z$353,MATCH('RB Rankings Compare'!$D10,Wolf2021FFProjections!$B$1:$B$353,0),6),0)</f>
        <v>254</v>
      </c>
      <c r="G10">
        <f>_xlfn.IFNA(INDEX(Wolf2021FFProjections!$A$1:$Z$353,MATCH('RB Rankings Compare'!$D10,Wolf2021FFProjections!$B$1:$B$353,0),5),0)</f>
        <v>288.5</v>
      </c>
      <c r="H10">
        <f>RANK(F10,$F$2:$F$94)</f>
        <v>7</v>
      </c>
      <c r="I10">
        <f t="shared" si="0"/>
        <v>2</v>
      </c>
    </row>
    <row r="11" spans="1:9" ht="15" thickBot="1" x14ac:dyDescent="0.35">
      <c r="A11" s="20">
        <v>10</v>
      </c>
      <c r="B11" s="18" t="s">
        <v>16</v>
      </c>
      <c r="C11" s="21" t="s">
        <v>492</v>
      </c>
      <c r="D11" t="str">
        <f t="shared" si="1"/>
        <v>Aaron Jones</v>
      </c>
      <c r="E11">
        <f>_xlfn.IFNA(INDEX(Wolf2021FFProjections!$A$1:$Z$353,MATCH('RB Rankings Compare'!D11,Wolf2021FFProjections!$B$1:$B$353,0),7),0)</f>
        <v>209.1</v>
      </c>
      <c r="F11">
        <f>_xlfn.IFNA(INDEX(Wolf2021FFProjections!$A$1:$Z$353,MATCH('RB Rankings Compare'!$D11,Wolf2021FFProjections!$B$1:$B$353,0),6),0)</f>
        <v>241.1</v>
      </c>
      <c r="G11">
        <f>_xlfn.IFNA(INDEX(Wolf2021FFProjections!$A$1:$Z$353,MATCH('RB Rankings Compare'!$D11,Wolf2021FFProjections!$B$1:$B$353,0),5),0)</f>
        <v>273.10000000000002</v>
      </c>
      <c r="H11">
        <f>RANK(F11,$F$2:$F$94)</f>
        <v>9</v>
      </c>
      <c r="I11">
        <f t="shared" si="0"/>
        <v>1</v>
      </c>
    </row>
    <row r="12" spans="1:9" ht="15" thickBot="1" x14ac:dyDescent="0.35">
      <c r="A12" s="18">
        <v>11</v>
      </c>
      <c r="B12" s="18" t="s">
        <v>16</v>
      </c>
      <c r="C12" s="19" t="s">
        <v>494</v>
      </c>
      <c r="D12" t="str">
        <f t="shared" si="1"/>
        <v>D'Andre Swift</v>
      </c>
      <c r="E12">
        <f>_xlfn.IFNA(INDEX(Wolf2021FFProjections!$A$1:$Z$353,MATCH('RB Rankings Compare'!D12,Wolf2021FFProjections!$B$1:$B$353,0),7),0)</f>
        <v>183.6</v>
      </c>
      <c r="F12">
        <f>_xlfn.IFNA(INDEX(Wolf2021FFProjections!$A$1:$Z$353,MATCH('RB Rankings Compare'!$D12,Wolf2021FFProjections!$B$1:$B$353,0),6),0)</f>
        <v>220.6</v>
      </c>
      <c r="G12">
        <f>_xlfn.IFNA(INDEX(Wolf2021FFProjections!$A$1:$Z$353,MATCH('RB Rankings Compare'!$D12,Wolf2021FFProjections!$B$1:$B$353,0),5),0)</f>
        <v>257.60000000000002</v>
      </c>
      <c r="H12">
        <f>RANK(F12,$F$2:$F$94)</f>
        <v>14</v>
      </c>
      <c r="I12">
        <f t="shared" si="0"/>
        <v>-3</v>
      </c>
    </row>
    <row r="13" spans="1:9" ht="15" thickBot="1" x14ac:dyDescent="0.35">
      <c r="A13" s="20">
        <v>12</v>
      </c>
      <c r="B13" s="18" t="s">
        <v>16</v>
      </c>
      <c r="C13" s="21" t="s">
        <v>501</v>
      </c>
      <c r="D13" t="str">
        <f t="shared" si="1"/>
        <v>Leonard Fournette</v>
      </c>
      <c r="E13">
        <f>_xlfn.IFNA(INDEX(Wolf2021FFProjections!$A$1:$Z$353,MATCH('RB Rankings Compare'!D13,Wolf2021FFProjections!$B$1:$B$353,0),7),0)</f>
        <v>189.8</v>
      </c>
      <c r="F13">
        <f>_xlfn.IFNA(INDEX(Wolf2021FFProjections!$A$1:$Z$353,MATCH('RB Rankings Compare'!$D13,Wolf2021FFProjections!$B$1:$B$353,0),6),0)</f>
        <v>214.8</v>
      </c>
      <c r="G13">
        <f>_xlfn.IFNA(INDEX(Wolf2021FFProjections!$A$1:$Z$353,MATCH('RB Rankings Compare'!$D13,Wolf2021FFProjections!$B$1:$B$353,0),5),0)</f>
        <v>239.8</v>
      </c>
      <c r="H13">
        <f>RANK(F13,$F$2:$F$94)</f>
        <v>17</v>
      </c>
      <c r="I13">
        <f t="shared" si="0"/>
        <v>-5</v>
      </c>
    </row>
    <row r="14" spans="1:9" ht="15" thickBot="1" x14ac:dyDescent="0.35">
      <c r="A14" s="18">
        <v>13</v>
      </c>
      <c r="B14" s="18" t="s">
        <v>16</v>
      </c>
      <c r="C14" s="19" t="s">
        <v>496</v>
      </c>
      <c r="D14" t="str">
        <f t="shared" si="1"/>
        <v>Javonte Williams</v>
      </c>
      <c r="E14">
        <f>_xlfn.IFNA(INDEX(Wolf2021FFProjections!$A$1:$Z$353,MATCH('RB Rankings Compare'!D14,Wolf2021FFProjections!$B$1:$B$353,0),7),0)</f>
        <v>203.9</v>
      </c>
      <c r="F14">
        <f>_xlfn.IFNA(INDEX(Wolf2021FFProjections!$A$1:$Z$353,MATCH('RB Rankings Compare'!$D14,Wolf2021FFProjections!$B$1:$B$353,0),6),0)</f>
        <v>226.9</v>
      </c>
      <c r="G14">
        <f>_xlfn.IFNA(INDEX(Wolf2021FFProjections!$A$1:$Z$353,MATCH('RB Rankings Compare'!$D14,Wolf2021FFProjections!$B$1:$B$353,0),5),0)</f>
        <v>249.9</v>
      </c>
      <c r="H14">
        <f>RANK(F14,$F$2:$F$94)</f>
        <v>13</v>
      </c>
      <c r="I14">
        <f t="shared" si="0"/>
        <v>0</v>
      </c>
    </row>
    <row r="15" spans="1:9" ht="15" thickBot="1" x14ac:dyDescent="0.35">
      <c r="A15" s="20">
        <v>14</v>
      </c>
      <c r="B15" s="18" t="s">
        <v>16</v>
      </c>
      <c r="C15" s="19" t="s">
        <v>495</v>
      </c>
      <c r="D15" t="str">
        <f t="shared" si="1"/>
        <v>James Conner</v>
      </c>
      <c r="E15">
        <f>_xlfn.IFNA(INDEX(Wolf2021FFProjections!$A$1:$Z$353,MATCH('RB Rankings Compare'!D15,Wolf2021FFProjections!$B$1:$B$353,0),7),0)</f>
        <v>208.8</v>
      </c>
      <c r="F15">
        <f>_xlfn.IFNA(INDEX(Wolf2021FFProjections!$A$1:$Z$353,MATCH('RB Rankings Compare'!$D15,Wolf2021FFProjections!$B$1:$B$353,0),6),0)</f>
        <v>230.3</v>
      </c>
      <c r="G15">
        <f>_xlfn.IFNA(INDEX(Wolf2021FFProjections!$A$1:$Z$353,MATCH('RB Rankings Compare'!$D15,Wolf2021FFProjections!$B$1:$B$353,0),5),0)</f>
        <v>251.8</v>
      </c>
      <c r="H15">
        <f>RANK(F15,$F$2:$F$94)</f>
        <v>11</v>
      </c>
      <c r="I15">
        <f t="shared" si="0"/>
        <v>3</v>
      </c>
    </row>
    <row r="16" spans="1:9" ht="15" thickBot="1" x14ac:dyDescent="0.35">
      <c r="A16" s="18">
        <v>15</v>
      </c>
      <c r="B16" s="18" t="s">
        <v>16</v>
      </c>
      <c r="C16" s="21" t="s">
        <v>500</v>
      </c>
      <c r="D16" t="str">
        <f t="shared" si="1"/>
        <v>Ezekiel Elliott</v>
      </c>
      <c r="E16">
        <f>_xlfn.IFNA(INDEX(Wolf2021FFProjections!$A$1:$Z$353,MATCH('RB Rankings Compare'!D16,Wolf2021FFProjections!$B$1:$B$353,0),7),0)</f>
        <v>213.7</v>
      </c>
      <c r="F16">
        <f>_xlfn.IFNA(INDEX(Wolf2021FFProjections!$A$1:$Z$353,MATCH('RB Rankings Compare'!$D16,Wolf2021FFProjections!$B$1:$B$353,0),6),0)</f>
        <v>229.7</v>
      </c>
      <c r="G16">
        <f>_xlfn.IFNA(INDEX(Wolf2021FFProjections!$A$1:$Z$353,MATCH('RB Rankings Compare'!$D16,Wolf2021FFProjections!$B$1:$B$353,0),5),0)</f>
        <v>245.7</v>
      </c>
      <c r="H16">
        <f>RANK(F16,$F$2:$F$94)</f>
        <v>12</v>
      </c>
      <c r="I16">
        <f t="shared" si="0"/>
        <v>3</v>
      </c>
    </row>
    <row r="17" spans="1:9" ht="15" thickBot="1" x14ac:dyDescent="0.35">
      <c r="A17" s="18">
        <v>16</v>
      </c>
      <c r="B17" s="18" t="s">
        <v>16</v>
      </c>
      <c r="C17" s="19" t="s">
        <v>759</v>
      </c>
      <c r="D17" t="str">
        <f>TRIM(SUBSTITUTE(SUBSTITUTE(TRIM(LEFT(C17,LEN(C17)-(LEN(C17)-FIND(CHAR(160),C17)))),CHAR(160),""),"^",""))</f>
        <v>Travis Etienne Jr.</v>
      </c>
      <c r="E17">
        <f>_xlfn.IFNA(INDEX(Wolf2021FFProjections!$A$1:$Z$353,MATCH('RB Rankings Compare'!D17,Wolf2021FFProjections!$B$1:$B$353,0),7),0)</f>
        <v>175.6</v>
      </c>
      <c r="F17">
        <f>_xlfn.IFNA(INDEX(Wolf2021FFProjections!$A$1:$Z$353,MATCH('RB Rankings Compare'!$D17,Wolf2021FFProjections!$B$1:$B$353,0),6),0)</f>
        <v>207.6</v>
      </c>
      <c r="G17">
        <f>_xlfn.IFNA(INDEX(Wolf2021FFProjections!$A$1:$Z$353,MATCH('RB Rankings Compare'!$D17,Wolf2021FFProjections!$B$1:$B$353,0),5),0)</f>
        <v>239.6</v>
      </c>
      <c r="H17">
        <f>RANK(F17,$F$2:$F$94)</f>
        <v>18</v>
      </c>
      <c r="I17">
        <f t="shared" si="0"/>
        <v>-2</v>
      </c>
    </row>
    <row r="18" spans="1:9" ht="15" thickBot="1" x14ac:dyDescent="0.35">
      <c r="A18" s="20">
        <v>17</v>
      </c>
      <c r="B18" s="18" t="s">
        <v>16</v>
      </c>
      <c r="C18" s="21" t="s">
        <v>498</v>
      </c>
      <c r="D18" t="str">
        <f t="shared" si="1"/>
        <v>Nick Chubb</v>
      </c>
      <c r="E18">
        <f>_xlfn.IFNA(INDEX(Wolf2021FFProjections!$A$1:$Z$353,MATCH('RB Rankings Compare'!D18,Wolf2021FFProjections!$B$1:$B$353,0),7),0)</f>
        <v>181.3</v>
      </c>
      <c r="F18">
        <f>_xlfn.IFNA(INDEX(Wolf2021FFProjections!$A$1:$Z$353,MATCH('RB Rankings Compare'!$D18,Wolf2021FFProjections!$B$1:$B$353,0),6),0)</f>
        <v>191.3</v>
      </c>
      <c r="G18">
        <f>_xlfn.IFNA(INDEX(Wolf2021FFProjections!$A$1:$Z$353,MATCH('RB Rankings Compare'!$D18,Wolf2021FFProjections!$B$1:$B$353,0),5),0)</f>
        <v>201.3</v>
      </c>
      <c r="H18">
        <f>RANK(F18,$F$2:$F$94)</f>
        <v>22</v>
      </c>
      <c r="I18">
        <f t="shared" si="0"/>
        <v>-5</v>
      </c>
    </row>
    <row r="19" spans="1:9" ht="15" thickBot="1" x14ac:dyDescent="0.35">
      <c r="A19" s="18">
        <v>18</v>
      </c>
      <c r="B19" s="18" t="s">
        <v>16</v>
      </c>
      <c r="C19" s="21" t="s">
        <v>504</v>
      </c>
      <c r="D19" t="str">
        <f t="shared" si="1"/>
        <v>AJ Dillon</v>
      </c>
      <c r="E19">
        <f>_xlfn.IFNA(INDEX(Wolf2021FFProjections!$A$1:$Z$353,MATCH('RB Rankings Compare'!D19,Wolf2021FFProjections!$B$1:$B$353,0),7),0)</f>
        <v>168.4</v>
      </c>
      <c r="F19">
        <f>_xlfn.IFNA(INDEX(Wolf2021FFProjections!$A$1:$Z$353,MATCH('RB Rankings Compare'!$D19,Wolf2021FFProjections!$B$1:$B$353,0),6),0)</f>
        <v>183.4</v>
      </c>
      <c r="G19">
        <f>_xlfn.IFNA(INDEX(Wolf2021FFProjections!$A$1:$Z$353,MATCH('RB Rankings Compare'!$D19,Wolf2021FFProjections!$B$1:$B$353,0),5),0)</f>
        <v>198.4</v>
      </c>
      <c r="H19">
        <f>RANK(F19,$F$2:$F$94)</f>
        <v>25</v>
      </c>
      <c r="I19">
        <f t="shared" si="0"/>
        <v>-7</v>
      </c>
    </row>
    <row r="20" spans="1:9" ht="15" thickBot="1" x14ac:dyDescent="0.35">
      <c r="A20" s="20">
        <v>19</v>
      </c>
      <c r="B20" s="18" t="s">
        <v>16</v>
      </c>
      <c r="C20" s="19" t="s">
        <v>503</v>
      </c>
      <c r="D20" t="str">
        <f t="shared" si="1"/>
        <v>David Montgomery</v>
      </c>
      <c r="E20">
        <f>_xlfn.IFNA(INDEX(Wolf2021FFProjections!$A$1:$Z$353,MATCH('RB Rankings Compare'!D20,Wolf2021FFProjections!$B$1:$B$353,0),7),0)</f>
        <v>200.2</v>
      </c>
      <c r="F20">
        <f>_xlfn.IFNA(INDEX(Wolf2021FFProjections!$A$1:$Z$353,MATCH('RB Rankings Compare'!$D20,Wolf2021FFProjections!$B$1:$B$353,0),6),0)</f>
        <v>220.2</v>
      </c>
      <c r="G20">
        <f>_xlfn.IFNA(INDEX(Wolf2021FFProjections!$A$1:$Z$353,MATCH('RB Rankings Compare'!$D20,Wolf2021FFProjections!$B$1:$B$353,0),5),0)</f>
        <v>240.2</v>
      </c>
      <c r="H20">
        <f>RANK(F20,$F$2:$F$94)</f>
        <v>15</v>
      </c>
      <c r="I20">
        <f t="shared" si="0"/>
        <v>4</v>
      </c>
    </row>
    <row r="21" spans="1:9" ht="15" thickBot="1" x14ac:dyDescent="0.35">
      <c r="A21" s="20">
        <v>20</v>
      </c>
      <c r="B21" s="18" t="s">
        <v>16</v>
      </c>
      <c r="C21" s="21" t="s">
        <v>515</v>
      </c>
      <c r="D21" t="str">
        <f t="shared" si="1"/>
        <v>Dameon Pierce</v>
      </c>
      <c r="E21">
        <f>_xlfn.IFNA(INDEX(Wolf2021FFProjections!$A$1:$Z$353,MATCH('RB Rankings Compare'!D21,Wolf2021FFProjections!$B$1:$B$353,0),7),0)</f>
        <v>181.8</v>
      </c>
      <c r="F21">
        <f>_xlfn.IFNA(INDEX(Wolf2021FFProjections!$A$1:$Z$353,MATCH('RB Rankings Compare'!$D21,Wolf2021FFProjections!$B$1:$B$353,0),6),0)</f>
        <v>198.3</v>
      </c>
      <c r="G21">
        <f>_xlfn.IFNA(INDEX(Wolf2021FFProjections!$A$1:$Z$353,MATCH('RB Rankings Compare'!$D21,Wolf2021FFProjections!$B$1:$B$353,0),5),0)</f>
        <v>214.8</v>
      </c>
      <c r="H21">
        <f>RANK(F21,$F$2:$F$94)</f>
        <v>20</v>
      </c>
      <c r="I21">
        <f t="shared" si="0"/>
        <v>0</v>
      </c>
    </row>
    <row r="22" spans="1:9" ht="15" thickBot="1" x14ac:dyDescent="0.35">
      <c r="A22" s="18">
        <v>21</v>
      </c>
      <c r="B22" s="18" t="s">
        <v>16</v>
      </c>
      <c r="C22" s="19" t="s">
        <v>507</v>
      </c>
      <c r="D22" t="str">
        <f t="shared" si="1"/>
        <v>Chase Edmonds</v>
      </c>
      <c r="E22">
        <f>_xlfn.IFNA(INDEX(Wolf2021FFProjections!$A$1:$Z$353,MATCH('RB Rankings Compare'!D22,Wolf2021FFProjections!$B$1:$B$353,0),7),0)</f>
        <v>181.4</v>
      </c>
      <c r="F22">
        <f>_xlfn.IFNA(INDEX(Wolf2021FFProjections!$A$1:$Z$353,MATCH('RB Rankings Compare'!$D22,Wolf2021FFProjections!$B$1:$B$353,0),6),0)</f>
        <v>206.4</v>
      </c>
      <c r="G22">
        <f>_xlfn.IFNA(INDEX(Wolf2021FFProjections!$A$1:$Z$353,MATCH('RB Rankings Compare'!$D22,Wolf2021FFProjections!$B$1:$B$353,0),5),0)</f>
        <v>231.4</v>
      </c>
      <c r="H22">
        <f>RANK(F22,$F$2:$F$94)</f>
        <v>19</v>
      </c>
      <c r="I22">
        <f t="shared" si="0"/>
        <v>2</v>
      </c>
    </row>
    <row r="23" spans="1:9" ht="15" thickBot="1" x14ac:dyDescent="0.35">
      <c r="A23" s="20">
        <v>22</v>
      </c>
      <c r="B23" s="18" t="s">
        <v>16</v>
      </c>
      <c r="C23" s="19" t="s">
        <v>505</v>
      </c>
      <c r="D23" t="str">
        <f t="shared" si="1"/>
        <v>Tony Pollard</v>
      </c>
      <c r="E23">
        <f>_xlfn.IFNA(INDEX(Wolf2021FFProjections!$A$1:$Z$353,MATCH('RB Rankings Compare'!D23,Wolf2021FFProjections!$B$1:$B$353,0),7),0)</f>
        <v>166.9</v>
      </c>
      <c r="F23">
        <f>_xlfn.IFNA(INDEX(Wolf2021FFProjections!$A$1:$Z$353,MATCH('RB Rankings Compare'!$D23,Wolf2021FFProjections!$B$1:$B$353,0),6),0)</f>
        <v>196.4</v>
      </c>
      <c r="G23">
        <f>_xlfn.IFNA(INDEX(Wolf2021FFProjections!$A$1:$Z$353,MATCH('RB Rankings Compare'!$D23,Wolf2021FFProjections!$B$1:$B$353,0),5),0)</f>
        <v>225.9</v>
      </c>
      <c r="H23">
        <f>RANK(F23,$F$2:$F$94)</f>
        <v>21</v>
      </c>
      <c r="I23">
        <f t="shared" si="0"/>
        <v>1</v>
      </c>
    </row>
    <row r="24" spans="1:9" ht="15" thickBot="1" x14ac:dyDescent="0.35">
      <c r="A24" s="18">
        <v>23</v>
      </c>
      <c r="B24" s="18" t="s">
        <v>16</v>
      </c>
      <c r="C24" s="21" t="s">
        <v>502</v>
      </c>
      <c r="D24" t="str">
        <f t="shared" si="1"/>
        <v>Breece Hall</v>
      </c>
      <c r="E24">
        <f>_xlfn.IFNA(INDEX(Wolf2021FFProjections!$A$1:$Z$353,MATCH('RB Rankings Compare'!D24,Wolf2021FFProjections!$B$1:$B$353,0),7),0)</f>
        <v>145.4</v>
      </c>
      <c r="F24">
        <f>_xlfn.IFNA(INDEX(Wolf2021FFProjections!$A$1:$Z$353,MATCH('RB Rankings Compare'!$D24,Wolf2021FFProjections!$B$1:$B$353,0),6),0)</f>
        <v>163.4</v>
      </c>
      <c r="G24">
        <f>_xlfn.IFNA(INDEX(Wolf2021FFProjections!$A$1:$Z$353,MATCH('RB Rankings Compare'!$D24,Wolf2021FFProjections!$B$1:$B$353,0),5),0)</f>
        <v>181.4</v>
      </c>
      <c r="H24">
        <f>RANK(F24,$F$2:$F$94)</f>
        <v>32</v>
      </c>
      <c r="I24">
        <f t="shared" si="0"/>
        <v>-9</v>
      </c>
    </row>
    <row r="25" spans="1:9" ht="15" thickBot="1" x14ac:dyDescent="0.35">
      <c r="A25" s="20">
        <v>24</v>
      </c>
      <c r="B25" s="18" t="s">
        <v>16</v>
      </c>
      <c r="C25" s="19" t="s">
        <v>727</v>
      </c>
      <c r="D25" t="str">
        <f t="shared" si="1"/>
        <v>JK Dobbins</v>
      </c>
      <c r="E25">
        <f>_xlfn.IFNA(INDEX(Wolf2021FFProjections!$A$1:$Z$353,MATCH('RB Rankings Compare'!D25,Wolf2021FFProjections!$B$1:$B$353,0),7),0)</f>
        <v>156.80000000000001</v>
      </c>
      <c r="F25">
        <f>_xlfn.IFNA(INDEX(Wolf2021FFProjections!$A$1:$Z$353,MATCH('RB Rankings Compare'!$D25,Wolf2021FFProjections!$B$1:$B$353,0),6),0)</f>
        <v>165.8</v>
      </c>
      <c r="G25">
        <f>_xlfn.IFNA(INDEX(Wolf2021FFProjections!$A$1:$Z$353,MATCH('RB Rankings Compare'!$D25,Wolf2021FFProjections!$B$1:$B$353,0),5),0)</f>
        <v>174.8</v>
      </c>
      <c r="H25">
        <f>RANK(F25,$F$2:$F$94)</f>
        <v>31</v>
      </c>
      <c r="I25">
        <f t="shared" si="0"/>
        <v>-7</v>
      </c>
    </row>
    <row r="26" spans="1:9" ht="15" thickBot="1" x14ac:dyDescent="0.35">
      <c r="A26" s="18">
        <v>25</v>
      </c>
      <c r="B26" s="18" t="s">
        <v>16</v>
      </c>
      <c r="C26" s="21" t="s">
        <v>499</v>
      </c>
      <c r="D26" t="str">
        <f t="shared" si="1"/>
        <v>Cam Akers</v>
      </c>
      <c r="E26">
        <f>_xlfn.IFNA(INDEX(Wolf2021FFProjections!$A$1:$Z$353,MATCH('RB Rankings Compare'!D26,Wolf2021FFProjections!$B$1:$B$353,0),7),0)</f>
        <v>197.9</v>
      </c>
      <c r="F26">
        <f>_xlfn.IFNA(INDEX(Wolf2021FFProjections!$A$1:$Z$353,MATCH('RB Rankings Compare'!$D26,Wolf2021FFProjections!$B$1:$B$353,0),6),0)</f>
        <v>216.4</v>
      </c>
      <c r="G26">
        <f>_xlfn.IFNA(INDEX(Wolf2021FFProjections!$A$1:$Z$353,MATCH('RB Rankings Compare'!$D26,Wolf2021FFProjections!$B$1:$B$353,0),5),0)</f>
        <v>234.9</v>
      </c>
      <c r="H26">
        <f>RANK(F26,$F$2:$F$94)</f>
        <v>16</v>
      </c>
      <c r="I26">
        <f t="shared" si="0"/>
        <v>9</v>
      </c>
    </row>
    <row r="27" spans="1:9" ht="15" thickBot="1" x14ac:dyDescent="0.35">
      <c r="A27" s="20">
        <v>26</v>
      </c>
      <c r="B27" s="18" t="s">
        <v>16</v>
      </c>
      <c r="C27" s="19" t="s">
        <v>514</v>
      </c>
      <c r="D27" t="str">
        <f t="shared" si="1"/>
        <v>Rhamondre Stevenson</v>
      </c>
      <c r="E27">
        <f>_xlfn.IFNA(INDEX(Wolf2021FFProjections!$A$1:$Z$353,MATCH('RB Rankings Compare'!D27,Wolf2021FFProjections!$B$1:$B$353,0),7),0)</f>
        <v>167.6</v>
      </c>
      <c r="F27">
        <f>_xlfn.IFNA(INDEX(Wolf2021FFProjections!$A$1:$Z$353,MATCH('RB Rankings Compare'!$D27,Wolf2021FFProjections!$B$1:$B$353,0),6),0)</f>
        <v>189.6</v>
      </c>
      <c r="G27">
        <f>_xlfn.IFNA(INDEX(Wolf2021FFProjections!$A$1:$Z$353,MATCH('RB Rankings Compare'!$D27,Wolf2021FFProjections!$B$1:$B$353,0),5),0)</f>
        <v>211.6</v>
      </c>
      <c r="H27">
        <f>RANK(F27,$F$2:$F$94)</f>
        <v>23</v>
      </c>
      <c r="I27">
        <f t="shared" si="0"/>
        <v>3</v>
      </c>
    </row>
    <row r="28" spans="1:9" ht="15" thickBot="1" x14ac:dyDescent="0.35">
      <c r="A28" s="20">
        <v>27</v>
      </c>
      <c r="B28" s="18" t="s">
        <v>16</v>
      </c>
      <c r="C28" s="21" t="s">
        <v>508</v>
      </c>
      <c r="D28" t="str">
        <f t="shared" si="1"/>
        <v>Antonio Gibson</v>
      </c>
      <c r="E28">
        <f>_xlfn.IFNA(INDEX(Wolf2021FFProjections!$A$1:$Z$353,MATCH('RB Rankings Compare'!D28,Wolf2021FFProjections!$B$1:$B$353,0),7),0)</f>
        <v>158.69999999999999</v>
      </c>
      <c r="F28">
        <f>_xlfn.IFNA(INDEX(Wolf2021FFProjections!$A$1:$Z$353,MATCH('RB Rankings Compare'!$D28,Wolf2021FFProjections!$B$1:$B$353,0),6),0)</f>
        <v>174.7</v>
      </c>
      <c r="G28">
        <f>_xlfn.IFNA(INDEX(Wolf2021FFProjections!$A$1:$Z$353,MATCH('RB Rankings Compare'!$D28,Wolf2021FFProjections!$B$1:$B$353,0),5),0)</f>
        <v>190.7</v>
      </c>
      <c r="H28">
        <f>RANK(F28,$F$2:$F$94)</f>
        <v>29</v>
      </c>
      <c r="I28">
        <f t="shared" si="0"/>
        <v>-2</v>
      </c>
    </row>
    <row r="29" spans="1:9" ht="15" thickBot="1" x14ac:dyDescent="0.35">
      <c r="A29" s="18">
        <v>28</v>
      </c>
      <c r="B29" s="18" t="s">
        <v>16</v>
      </c>
      <c r="C29" s="19" t="s">
        <v>654</v>
      </c>
      <c r="D29" t="str">
        <f t="shared" si="1"/>
        <v>Elijah Mitchell</v>
      </c>
      <c r="E29">
        <f>_xlfn.IFNA(INDEX(Wolf2021FFProjections!$A$1:$Z$353,MATCH('RB Rankings Compare'!D29,Wolf2021FFProjections!$B$1:$B$353,0),7),0)</f>
        <v>135.4</v>
      </c>
      <c r="F29">
        <f>_xlfn.IFNA(INDEX(Wolf2021FFProjections!$A$1:$Z$353,MATCH('RB Rankings Compare'!$D29,Wolf2021FFProjections!$B$1:$B$353,0),6),0)</f>
        <v>147.4</v>
      </c>
      <c r="G29">
        <f>_xlfn.IFNA(INDEX(Wolf2021FFProjections!$A$1:$Z$353,MATCH('RB Rankings Compare'!$D29,Wolf2021FFProjections!$B$1:$B$353,0),5),0)</f>
        <v>159.4</v>
      </c>
      <c r="H29">
        <f>RANK(F29,$F$2:$F$94)</f>
        <v>37</v>
      </c>
      <c r="I29">
        <f t="shared" si="0"/>
        <v>-9</v>
      </c>
    </row>
    <row r="30" spans="1:9" ht="15" thickBot="1" x14ac:dyDescent="0.35">
      <c r="A30" s="20">
        <v>29</v>
      </c>
      <c r="B30" s="18" t="s">
        <v>16</v>
      </c>
      <c r="C30" s="21" t="s">
        <v>510</v>
      </c>
      <c r="D30" t="str">
        <f t="shared" si="1"/>
        <v>Rashaad Penny</v>
      </c>
      <c r="E30">
        <f>_xlfn.IFNA(INDEX(Wolf2021FFProjections!$A$1:$Z$353,MATCH('RB Rankings Compare'!D30,Wolf2021FFProjections!$B$1:$B$353,0),7),0)</f>
        <v>163.19999999999999</v>
      </c>
      <c r="F30">
        <f>_xlfn.IFNA(INDEX(Wolf2021FFProjections!$A$1:$Z$353,MATCH('RB Rankings Compare'!$D30,Wolf2021FFProjections!$B$1:$B$353,0),6),0)</f>
        <v>173.7</v>
      </c>
      <c r="G30">
        <f>_xlfn.IFNA(INDEX(Wolf2021FFProjections!$A$1:$Z$353,MATCH('RB Rankings Compare'!$D30,Wolf2021FFProjections!$B$1:$B$353,0),5),0)</f>
        <v>184.2</v>
      </c>
      <c r="H30">
        <f>RANK(F30,$F$2:$F$94)</f>
        <v>30</v>
      </c>
      <c r="I30">
        <f t="shared" si="0"/>
        <v>-1</v>
      </c>
    </row>
    <row r="31" spans="1:9" ht="15" thickBot="1" x14ac:dyDescent="0.35">
      <c r="A31" s="18">
        <v>30</v>
      </c>
      <c r="B31" s="18" t="s">
        <v>16</v>
      </c>
      <c r="C31" s="19" t="s">
        <v>512</v>
      </c>
      <c r="D31" t="str">
        <f t="shared" si="1"/>
        <v>Damien Harris</v>
      </c>
      <c r="E31">
        <f>_xlfn.IFNA(INDEX(Wolf2021FFProjections!$A$1:$Z$353,MATCH('RB Rankings Compare'!D31,Wolf2021FFProjections!$B$1:$B$353,0),7),0)</f>
        <v>149.4</v>
      </c>
      <c r="F31">
        <f>_xlfn.IFNA(INDEX(Wolf2021FFProjections!$A$1:$Z$353,MATCH('RB Rankings Compare'!$D31,Wolf2021FFProjections!$B$1:$B$353,0),6),0)</f>
        <v>156.4</v>
      </c>
      <c r="G31">
        <f>_xlfn.IFNA(INDEX(Wolf2021FFProjections!$A$1:$Z$353,MATCH('RB Rankings Compare'!$D31,Wolf2021FFProjections!$B$1:$B$353,0),5),0)</f>
        <v>163.4</v>
      </c>
      <c r="H31">
        <f>RANK(F31,$F$2:$F$94)</f>
        <v>33</v>
      </c>
      <c r="I31">
        <f t="shared" si="0"/>
        <v>-3</v>
      </c>
    </row>
    <row r="32" spans="1:9" ht="15" thickBot="1" x14ac:dyDescent="0.35">
      <c r="A32" s="18">
        <v>31</v>
      </c>
      <c r="B32" s="18" t="s">
        <v>16</v>
      </c>
      <c r="C32" s="21" t="s">
        <v>655</v>
      </c>
      <c r="D32" t="str">
        <f t="shared" si="1"/>
        <v>Josh Jacobs</v>
      </c>
      <c r="E32">
        <f>_xlfn.IFNA(INDEX(Wolf2021FFProjections!$A$1:$Z$353,MATCH('RB Rankings Compare'!D32,Wolf2021FFProjections!$B$1:$B$353,0),7),0)</f>
        <v>137.9</v>
      </c>
      <c r="F32">
        <f>_xlfn.IFNA(INDEX(Wolf2021FFProjections!$A$1:$Z$353,MATCH('RB Rankings Compare'!$D32,Wolf2021FFProjections!$B$1:$B$353,0),6),0)</f>
        <v>149.9</v>
      </c>
      <c r="G32">
        <f>_xlfn.IFNA(INDEX(Wolf2021FFProjections!$A$1:$Z$353,MATCH('RB Rankings Compare'!$D32,Wolf2021FFProjections!$B$1:$B$353,0),5),0)</f>
        <v>161.9</v>
      </c>
      <c r="H32">
        <f>RANK(F32,$F$2:$F$94)</f>
        <v>35</v>
      </c>
      <c r="I32">
        <f t="shared" si="0"/>
        <v>-4</v>
      </c>
    </row>
    <row r="33" spans="1:9" ht="15" thickBot="1" x14ac:dyDescent="0.35">
      <c r="A33" s="20">
        <v>32</v>
      </c>
      <c r="B33" s="18" t="s">
        <v>16</v>
      </c>
      <c r="C33" s="19" t="s">
        <v>335</v>
      </c>
      <c r="D33" t="str">
        <f t="shared" si="1"/>
        <v>Devin Singletary</v>
      </c>
      <c r="E33">
        <f>_xlfn.IFNA(INDEX(Wolf2021FFProjections!$A$1:$Z$353,MATCH('RB Rankings Compare'!D33,Wolf2021FFProjections!$B$1:$B$353,0),7),0)</f>
        <v>136</v>
      </c>
      <c r="F33">
        <f>_xlfn.IFNA(INDEX(Wolf2021FFProjections!$A$1:$Z$353,MATCH('RB Rankings Compare'!$D33,Wolf2021FFProjections!$B$1:$B$353,0),6),0)</f>
        <v>151</v>
      </c>
      <c r="G33">
        <f>_xlfn.IFNA(INDEX(Wolf2021FFProjections!$A$1:$Z$353,MATCH('RB Rankings Compare'!$D33,Wolf2021FFProjections!$B$1:$B$353,0),5),0)</f>
        <v>166</v>
      </c>
      <c r="H33">
        <f>RANK(F33,$F$2:$F$94)</f>
        <v>34</v>
      </c>
      <c r="I33">
        <f t="shared" si="0"/>
        <v>-2</v>
      </c>
    </row>
    <row r="34" spans="1:9" ht="15" thickBot="1" x14ac:dyDescent="0.35">
      <c r="A34" s="18">
        <v>33</v>
      </c>
      <c r="B34" s="18" t="s">
        <v>16</v>
      </c>
      <c r="C34" s="21" t="s">
        <v>509</v>
      </c>
      <c r="D34" t="str">
        <f t="shared" si="1"/>
        <v>Kareem Hunt</v>
      </c>
      <c r="E34">
        <f>_xlfn.IFNA(INDEX(Wolf2021FFProjections!$A$1:$Z$353,MATCH('RB Rankings Compare'!D34,Wolf2021FFProjections!$B$1:$B$353,0),7),0)</f>
        <v>167.1</v>
      </c>
      <c r="F34">
        <f>_xlfn.IFNA(INDEX(Wolf2021FFProjections!$A$1:$Z$353,MATCH('RB Rankings Compare'!$D34,Wolf2021FFProjections!$B$1:$B$353,0),6),0)</f>
        <v>188.6</v>
      </c>
      <c r="G34">
        <f>_xlfn.IFNA(INDEX(Wolf2021FFProjections!$A$1:$Z$353,MATCH('RB Rankings Compare'!$D34,Wolf2021FFProjections!$B$1:$B$353,0),5),0)</f>
        <v>210.1</v>
      </c>
      <c r="H34">
        <f>RANK(F34,$F$2:$F$94)</f>
        <v>24</v>
      </c>
      <c r="I34">
        <f t="shared" ref="I34:I65" si="2">A34-H34</f>
        <v>9</v>
      </c>
    </row>
    <row r="35" spans="1:9" ht="15" thickBot="1" x14ac:dyDescent="0.35">
      <c r="A35" s="20">
        <v>34</v>
      </c>
      <c r="B35" s="18" t="s">
        <v>16</v>
      </c>
      <c r="C35" s="19" t="s">
        <v>656</v>
      </c>
      <c r="D35" t="str">
        <f t="shared" si="1"/>
        <v>Clyde Edwards-Helaire</v>
      </c>
      <c r="E35">
        <f>_xlfn.IFNA(INDEX(Wolf2021FFProjections!$A$1:$Z$353,MATCH('RB Rankings Compare'!D35,Wolf2021FFProjections!$B$1:$B$353,0),7),0)</f>
        <v>131.19999999999999</v>
      </c>
      <c r="F35">
        <f>_xlfn.IFNA(INDEX(Wolf2021FFProjections!$A$1:$Z$353,MATCH('RB Rankings Compare'!$D35,Wolf2021FFProjections!$B$1:$B$353,0),6),0)</f>
        <v>142.69999999999999</v>
      </c>
      <c r="G35">
        <f>_xlfn.IFNA(INDEX(Wolf2021FFProjections!$A$1:$Z$353,MATCH('RB Rankings Compare'!$D35,Wolf2021FFProjections!$B$1:$B$353,0),5),0)</f>
        <v>154.19999999999999</v>
      </c>
      <c r="H35">
        <f>RANK(F35,$F$2:$F$94)</f>
        <v>38</v>
      </c>
      <c r="I35">
        <f t="shared" si="2"/>
        <v>-4</v>
      </c>
    </row>
    <row r="36" spans="1:9" ht="15" thickBot="1" x14ac:dyDescent="0.35">
      <c r="A36" s="18">
        <v>35</v>
      </c>
      <c r="B36" s="18" t="s">
        <v>16</v>
      </c>
      <c r="C36" s="21" t="s">
        <v>506</v>
      </c>
      <c r="D36" t="str">
        <f t="shared" si="1"/>
        <v>Cordarrelle Patterson</v>
      </c>
      <c r="E36">
        <f>_xlfn.IFNA(INDEX(Wolf2021FFProjections!$A$1:$Z$353,MATCH('RB Rankings Compare'!D36,Wolf2021FFProjections!$B$1:$B$353,0),7),0)</f>
        <v>158</v>
      </c>
      <c r="F36">
        <f>_xlfn.IFNA(INDEX(Wolf2021FFProjections!$A$1:$Z$353,MATCH('RB Rankings Compare'!$D36,Wolf2021FFProjections!$B$1:$B$353,0),6),0)</f>
        <v>180.5</v>
      </c>
      <c r="G36">
        <f>_xlfn.IFNA(INDEX(Wolf2021FFProjections!$A$1:$Z$353,MATCH('RB Rankings Compare'!$D36,Wolf2021FFProjections!$B$1:$B$353,0),5),0)</f>
        <v>203</v>
      </c>
      <c r="H36">
        <f>RANK(F36,$F$2:$F$94)</f>
        <v>26</v>
      </c>
      <c r="I36">
        <f t="shared" si="2"/>
        <v>9</v>
      </c>
    </row>
    <row r="37" spans="1:9" ht="15" thickBot="1" x14ac:dyDescent="0.35">
      <c r="A37" s="20">
        <v>36</v>
      </c>
      <c r="B37" s="18" t="s">
        <v>16</v>
      </c>
      <c r="C37" s="19" t="s">
        <v>776</v>
      </c>
      <c r="D37" t="str">
        <f t="shared" si="1"/>
        <v>Melvin Gordon III</v>
      </c>
      <c r="E37">
        <f>_xlfn.IFNA(INDEX(Wolf2021FFProjections!$A$1:$Z$353,MATCH('RB Rankings Compare'!D37,Wolf2021FFProjections!$B$1:$B$353,0),7),0)</f>
        <v>159.9</v>
      </c>
      <c r="F37">
        <f>_xlfn.IFNA(INDEX(Wolf2021FFProjections!$A$1:$Z$353,MATCH('RB Rankings Compare'!$D37,Wolf2021FFProjections!$B$1:$B$353,0),6),0)</f>
        <v>176.9</v>
      </c>
      <c r="G37">
        <f>_xlfn.IFNA(INDEX(Wolf2021FFProjections!$A$1:$Z$353,MATCH('RB Rankings Compare'!$D37,Wolf2021FFProjections!$B$1:$B$353,0),5),0)</f>
        <v>193.9</v>
      </c>
      <c r="H37">
        <f>RANK(F37,$F$2:$F$94)</f>
        <v>28</v>
      </c>
      <c r="I37">
        <f t="shared" si="2"/>
        <v>8</v>
      </c>
    </row>
    <row r="38" spans="1:9" ht="15" thickBot="1" x14ac:dyDescent="0.35">
      <c r="A38" s="18">
        <v>37</v>
      </c>
      <c r="B38" s="18" t="s">
        <v>16</v>
      </c>
      <c r="C38" s="21" t="s">
        <v>728</v>
      </c>
      <c r="D38" t="str">
        <f t="shared" si="1"/>
        <v>Darrell Henderson Jr</v>
      </c>
      <c r="E38">
        <f>_xlfn.IFNA(INDEX(Wolf2021FFProjections!$A$1:$Z$353,MATCH('RB Rankings Compare'!D38,Wolf2021FFProjections!$B$1:$B$353,0),7),0)</f>
        <v>133.80000000000001</v>
      </c>
      <c r="F38">
        <f>_xlfn.IFNA(INDEX(Wolf2021FFProjections!$A$1:$Z$353,MATCH('RB Rankings Compare'!$D38,Wolf2021FFProjections!$B$1:$B$353,0),6),0)</f>
        <v>149.80000000000001</v>
      </c>
      <c r="G38">
        <f>_xlfn.IFNA(INDEX(Wolf2021FFProjections!$A$1:$Z$353,MATCH('RB Rankings Compare'!$D38,Wolf2021FFProjections!$B$1:$B$353,0),5),0)</f>
        <v>165.8</v>
      </c>
      <c r="H38">
        <f>RANK(F38,$F$2:$F$94)</f>
        <v>36</v>
      </c>
      <c r="I38">
        <f t="shared" si="2"/>
        <v>1</v>
      </c>
    </row>
    <row r="39" spans="1:9" ht="15" thickBot="1" x14ac:dyDescent="0.35">
      <c r="A39" s="18">
        <v>38</v>
      </c>
      <c r="B39" s="18" t="s">
        <v>16</v>
      </c>
      <c r="C39" s="21" t="s">
        <v>513</v>
      </c>
      <c r="D39" t="str">
        <f t="shared" si="1"/>
        <v>James Cook</v>
      </c>
      <c r="E39">
        <f>_xlfn.IFNA(INDEX(Wolf2021FFProjections!$A$1:$Z$353,MATCH('RB Rankings Compare'!D39,Wolf2021FFProjections!$B$1:$B$353,0),7),0)</f>
        <v>105.7</v>
      </c>
      <c r="F39">
        <f>_xlfn.IFNA(INDEX(Wolf2021FFProjections!$A$1:$Z$353,MATCH('RB Rankings Compare'!$D39,Wolf2021FFProjections!$B$1:$B$353,0),6),0)</f>
        <v>124.7</v>
      </c>
      <c r="G39">
        <f>_xlfn.IFNA(INDEX(Wolf2021FFProjections!$A$1:$Z$353,MATCH('RB Rankings Compare'!$D39,Wolf2021FFProjections!$B$1:$B$353,0),5),0)</f>
        <v>143.69999999999999</v>
      </c>
      <c r="H39">
        <f>RANK(F39,$F$2:$F$94)</f>
        <v>44</v>
      </c>
      <c r="I39">
        <f t="shared" si="2"/>
        <v>-6</v>
      </c>
    </row>
    <row r="40" spans="1:9" ht="15" thickBot="1" x14ac:dyDescent="0.35">
      <c r="A40" s="20">
        <v>39</v>
      </c>
      <c r="B40" s="18" t="s">
        <v>16</v>
      </c>
      <c r="C40" s="19" t="s">
        <v>524</v>
      </c>
      <c r="D40" t="str">
        <f t="shared" si="1"/>
        <v>Michael Carter</v>
      </c>
      <c r="E40">
        <f>_xlfn.IFNA(INDEX(Wolf2021FFProjections!$A$1:$Z$353,MATCH('RB Rankings Compare'!D40,Wolf2021FFProjections!$B$1:$B$353,0),7),0)</f>
        <v>117.8</v>
      </c>
      <c r="F40">
        <f>_xlfn.IFNA(INDEX(Wolf2021FFProjections!$A$1:$Z$353,MATCH('RB Rankings Compare'!$D40,Wolf2021FFProjections!$B$1:$B$353,0),6),0)</f>
        <v>132.30000000000001</v>
      </c>
      <c r="G40">
        <f>_xlfn.IFNA(INDEX(Wolf2021FFProjections!$A$1:$Z$353,MATCH('RB Rankings Compare'!$D40,Wolf2021FFProjections!$B$1:$B$353,0),5),0)</f>
        <v>146.80000000000001</v>
      </c>
      <c r="H40">
        <f>RANK(F40,$F$2:$F$94)</f>
        <v>41</v>
      </c>
      <c r="I40">
        <f t="shared" si="2"/>
        <v>-2</v>
      </c>
    </row>
    <row r="41" spans="1:9" ht="15" thickBot="1" x14ac:dyDescent="0.35">
      <c r="A41" s="18">
        <v>40</v>
      </c>
      <c r="B41" s="18" t="s">
        <v>16</v>
      </c>
      <c r="C41" s="21" t="s">
        <v>511</v>
      </c>
      <c r="D41" t="str">
        <f t="shared" si="1"/>
        <v>Miles Sanders</v>
      </c>
      <c r="E41">
        <f>_xlfn.IFNA(INDEX(Wolf2021FFProjections!$A$1:$Z$353,MATCH('RB Rankings Compare'!D41,Wolf2021FFProjections!$B$1:$B$353,0),7),0)</f>
        <v>112.4</v>
      </c>
      <c r="F41">
        <f>_xlfn.IFNA(INDEX(Wolf2021FFProjections!$A$1:$Z$353,MATCH('RB Rankings Compare'!$D41,Wolf2021FFProjections!$B$1:$B$353,0),6),0)</f>
        <v>122.4</v>
      </c>
      <c r="G41">
        <f>_xlfn.IFNA(INDEX(Wolf2021FFProjections!$A$1:$Z$353,MATCH('RB Rankings Compare'!$D41,Wolf2021FFProjections!$B$1:$B$353,0),5),0)</f>
        <v>132.4</v>
      </c>
      <c r="H41">
        <f>RANK(F41,$F$2:$F$94)</f>
        <v>45</v>
      </c>
      <c r="I41">
        <f t="shared" si="2"/>
        <v>-5</v>
      </c>
    </row>
    <row r="42" spans="1:9" ht="15" thickBot="1" x14ac:dyDescent="0.35">
      <c r="A42" s="20">
        <v>41</v>
      </c>
      <c r="B42" s="18" t="s">
        <v>16</v>
      </c>
      <c r="C42" s="19" t="s">
        <v>334</v>
      </c>
      <c r="D42" t="str">
        <f t="shared" si="1"/>
        <v>Nyheim Hines</v>
      </c>
      <c r="E42">
        <f>_xlfn.IFNA(INDEX(Wolf2021FFProjections!$A$1:$Z$353,MATCH('RB Rankings Compare'!D42,Wolf2021FFProjections!$B$1:$B$353,0),7),0)</f>
        <v>97.7</v>
      </c>
      <c r="F42">
        <f>_xlfn.IFNA(INDEX(Wolf2021FFProjections!$A$1:$Z$353,MATCH('RB Rankings Compare'!$D42,Wolf2021FFProjections!$B$1:$B$353,0),6),0)</f>
        <v>125.2</v>
      </c>
      <c r="G42">
        <f>_xlfn.IFNA(INDEX(Wolf2021FFProjections!$A$1:$Z$353,MATCH('RB Rankings Compare'!$D42,Wolf2021FFProjections!$B$1:$B$353,0),5),0)</f>
        <v>152.69999999999999</v>
      </c>
      <c r="H42">
        <f>RANK(F42,$F$2:$F$94)</f>
        <v>43</v>
      </c>
      <c r="I42">
        <f t="shared" si="2"/>
        <v>-2</v>
      </c>
    </row>
    <row r="43" spans="1:9" ht="15" thickBot="1" x14ac:dyDescent="0.35">
      <c r="A43" s="18">
        <v>42</v>
      </c>
      <c r="B43" s="18" t="s">
        <v>16</v>
      </c>
      <c r="C43" s="21" t="s">
        <v>518</v>
      </c>
      <c r="D43" t="str">
        <f t="shared" si="1"/>
        <v>Kenneth Gainwell</v>
      </c>
      <c r="E43">
        <f>_xlfn.IFNA(INDEX(Wolf2021FFProjections!$A$1:$Z$353,MATCH('RB Rankings Compare'!D43,Wolf2021FFProjections!$B$1:$B$353,0),7),0)</f>
        <v>124.1</v>
      </c>
      <c r="F43">
        <f>_xlfn.IFNA(INDEX(Wolf2021FFProjections!$A$1:$Z$353,MATCH('RB Rankings Compare'!$D43,Wolf2021FFProjections!$B$1:$B$353,0),6),0)</f>
        <v>142.6</v>
      </c>
      <c r="G43">
        <f>_xlfn.IFNA(INDEX(Wolf2021FFProjections!$A$1:$Z$353,MATCH('RB Rankings Compare'!$D43,Wolf2021FFProjections!$B$1:$B$353,0),5),0)</f>
        <v>161.1</v>
      </c>
      <c r="H43">
        <f>RANK(F43,$F$2:$F$94)</f>
        <v>39</v>
      </c>
      <c r="I43">
        <f t="shared" si="2"/>
        <v>3</v>
      </c>
    </row>
    <row r="44" spans="1:9" ht="15" thickBot="1" x14ac:dyDescent="0.35">
      <c r="A44" s="20">
        <v>43</v>
      </c>
      <c r="B44" s="18" t="s">
        <v>16</v>
      </c>
      <c r="C44" s="19" t="s">
        <v>336</v>
      </c>
      <c r="D44" t="str">
        <f t="shared" si="1"/>
        <v>Alexander Mattison</v>
      </c>
      <c r="E44">
        <f>_xlfn.IFNA(INDEX(Wolf2021FFProjections!$A$1:$Z$353,MATCH('RB Rankings Compare'!D44,Wolf2021FFProjections!$B$1:$B$353,0),7),0)</f>
        <v>85.6</v>
      </c>
      <c r="F44">
        <f>_xlfn.IFNA(INDEX(Wolf2021FFProjections!$A$1:$Z$353,MATCH('RB Rankings Compare'!$D44,Wolf2021FFProjections!$B$1:$B$353,0),6),0)</f>
        <v>95.6</v>
      </c>
      <c r="G44">
        <f>_xlfn.IFNA(INDEX(Wolf2021FFProjections!$A$1:$Z$353,MATCH('RB Rankings Compare'!$D44,Wolf2021FFProjections!$B$1:$B$353,0),5),0)</f>
        <v>105.6</v>
      </c>
      <c r="H44">
        <f>RANK(F44,$F$2:$F$94)</f>
        <v>57</v>
      </c>
      <c r="I44">
        <f t="shared" si="2"/>
        <v>-14</v>
      </c>
    </row>
    <row r="45" spans="1:9" ht="15" thickBot="1" x14ac:dyDescent="0.35">
      <c r="A45" s="18">
        <v>44</v>
      </c>
      <c r="B45" s="18" t="s">
        <v>16</v>
      </c>
      <c r="C45" s="21" t="s">
        <v>516</v>
      </c>
      <c r="D45" t="str">
        <f t="shared" si="1"/>
        <v>Rachaad White</v>
      </c>
      <c r="E45">
        <f>_xlfn.IFNA(INDEX(Wolf2021FFProjections!$A$1:$Z$353,MATCH('RB Rankings Compare'!D45,Wolf2021FFProjections!$B$1:$B$353,0),7),0)</f>
        <v>114.4</v>
      </c>
      <c r="F45">
        <f>_xlfn.IFNA(INDEX(Wolf2021FFProjections!$A$1:$Z$353,MATCH('RB Rankings Compare'!$D45,Wolf2021FFProjections!$B$1:$B$353,0),6),0)</f>
        <v>134.4</v>
      </c>
      <c r="G45">
        <f>_xlfn.IFNA(INDEX(Wolf2021FFProjections!$A$1:$Z$353,MATCH('RB Rankings Compare'!$D45,Wolf2021FFProjections!$B$1:$B$353,0),5),0)</f>
        <v>154.4</v>
      </c>
      <c r="H45">
        <f>RANK(F45,$F$2:$F$94)</f>
        <v>40</v>
      </c>
      <c r="I45">
        <f t="shared" si="2"/>
        <v>4</v>
      </c>
    </row>
    <row r="46" spans="1:9" ht="15" thickBot="1" x14ac:dyDescent="0.35">
      <c r="A46" s="20">
        <v>45</v>
      </c>
      <c r="B46" s="18" t="s">
        <v>16</v>
      </c>
      <c r="C46" s="19" t="s">
        <v>777</v>
      </c>
      <c r="D46" t="str">
        <f t="shared" si="1"/>
        <v>Ken Walker III</v>
      </c>
      <c r="E46">
        <f>_xlfn.IFNA(INDEX(Wolf2021FFProjections!$A$1:$Z$353,MATCH('RB Rankings Compare'!D46,Wolf2021FFProjections!$B$1:$B$353,0),7),0)</f>
        <v>170.8</v>
      </c>
      <c r="F46">
        <f>_xlfn.IFNA(INDEX(Wolf2021FFProjections!$A$1:$Z$353,MATCH('RB Rankings Compare'!$D46,Wolf2021FFProjections!$B$1:$B$353,0),6),0)</f>
        <v>178.8</v>
      </c>
      <c r="G46">
        <f>_xlfn.IFNA(INDEX(Wolf2021FFProjections!$A$1:$Z$353,MATCH('RB Rankings Compare'!$D46,Wolf2021FFProjections!$B$1:$B$353,0),5),0)</f>
        <v>186.8</v>
      </c>
      <c r="H46">
        <f>RANK(F46,$F$2:$F$94)</f>
        <v>27</v>
      </c>
      <c r="I46">
        <f t="shared" si="2"/>
        <v>18</v>
      </c>
    </row>
    <row r="47" spans="1:9" ht="15" thickBot="1" x14ac:dyDescent="0.35">
      <c r="A47" s="18">
        <v>46</v>
      </c>
      <c r="B47" s="18" t="s">
        <v>16</v>
      </c>
      <c r="C47" s="19" t="s">
        <v>520</v>
      </c>
      <c r="D47" t="str">
        <f t="shared" si="1"/>
        <v>James Robinson</v>
      </c>
      <c r="E47">
        <f>_xlfn.IFNA(INDEX(Wolf2021FFProjections!$A$1:$Z$353,MATCH('RB Rankings Compare'!D47,Wolf2021FFProjections!$B$1:$B$353,0),7),0)</f>
        <v>103</v>
      </c>
      <c r="F47">
        <f>_xlfn.IFNA(INDEX(Wolf2021FFProjections!$A$1:$Z$353,MATCH('RB Rankings Compare'!$D47,Wolf2021FFProjections!$B$1:$B$353,0),6),0)</f>
        <v>110</v>
      </c>
      <c r="G47">
        <f>_xlfn.IFNA(INDEX(Wolf2021FFProjections!$A$1:$Z$353,MATCH('RB Rankings Compare'!$D47,Wolf2021FFProjections!$B$1:$B$353,0),5),0)</f>
        <v>117</v>
      </c>
      <c r="H47">
        <f>RANK(F47,$F$2:$F$94)</f>
        <v>51</v>
      </c>
      <c r="I47">
        <f t="shared" si="2"/>
        <v>-5</v>
      </c>
    </row>
    <row r="48" spans="1:9" ht="15" thickBot="1" x14ac:dyDescent="0.35">
      <c r="A48" s="18">
        <v>47</v>
      </c>
      <c r="B48" s="18" t="s">
        <v>16</v>
      </c>
      <c r="C48" s="21" t="s">
        <v>527</v>
      </c>
      <c r="D48" t="str">
        <f t="shared" si="1"/>
        <v>Raheem Mostert</v>
      </c>
      <c r="E48">
        <f>_xlfn.IFNA(INDEX(Wolf2021FFProjections!$A$1:$Z$353,MATCH('RB Rankings Compare'!D48,Wolf2021FFProjections!$B$1:$B$353,0),7),0)</f>
        <v>105.9</v>
      </c>
      <c r="F48">
        <f>_xlfn.IFNA(INDEX(Wolf2021FFProjections!$A$1:$Z$353,MATCH('RB Rankings Compare'!$D48,Wolf2021FFProjections!$B$1:$B$353,0),6),0)</f>
        <v>111.4</v>
      </c>
      <c r="G48">
        <f>_xlfn.IFNA(INDEX(Wolf2021FFProjections!$A$1:$Z$353,MATCH('RB Rankings Compare'!$D48,Wolf2021FFProjections!$B$1:$B$353,0),5),0)</f>
        <v>116.9</v>
      </c>
      <c r="H48">
        <f>RANK(F48,$F$2:$F$94)</f>
        <v>50</v>
      </c>
      <c r="I48">
        <f t="shared" si="2"/>
        <v>-3</v>
      </c>
    </row>
    <row r="49" spans="1:9" ht="15" thickBot="1" x14ac:dyDescent="0.35">
      <c r="A49" s="20">
        <v>48</v>
      </c>
      <c r="B49" s="18" t="s">
        <v>16</v>
      </c>
      <c r="C49" s="19" t="s">
        <v>525</v>
      </c>
      <c r="D49" t="str">
        <f t="shared" si="1"/>
        <v>Tyler Allgeier</v>
      </c>
      <c r="E49">
        <f>_xlfn.IFNA(INDEX(Wolf2021FFProjections!$A$1:$Z$353,MATCH('RB Rankings Compare'!D49,Wolf2021FFProjections!$B$1:$B$353,0),7),0)</f>
        <v>91.8</v>
      </c>
      <c r="F49">
        <f>_xlfn.IFNA(INDEX(Wolf2021FFProjections!$A$1:$Z$353,MATCH('RB Rankings Compare'!$D49,Wolf2021FFProjections!$B$1:$B$353,0),6),0)</f>
        <v>101.3</v>
      </c>
      <c r="G49">
        <f>_xlfn.IFNA(INDEX(Wolf2021FFProjections!$A$1:$Z$353,MATCH('RB Rankings Compare'!$D49,Wolf2021FFProjections!$B$1:$B$353,0),5),0)</f>
        <v>110.8</v>
      </c>
      <c r="H49">
        <f>RANK(F49,$F$2:$F$94)</f>
        <v>54</v>
      </c>
      <c r="I49">
        <f t="shared" si="2"/>
        <v>-6</v>
      </c>
    </row>
    <row r="50" spans="1:9" ht="15" thickBot="1" x14ac:dyDescent="0.35">
      <c r="A50" s="18">
        <v>49</v>
      </c>
      <c r="B50" s="18" t="s">
        <v>16</v>
      </c>
      <c r="C50" s="21" t="s">
        <v>522</v>
      </c>
      <c r="D50" t="str">
        <f t="shared" si="1"/>
        <v>Khalil Herbert</v>
      </c>
      <c r="E50">
        <f>_xlfn.IFNA(INDEX(Wolf2021FFProjections!$A$1:$Z$353,MATCH('RB Rankings Compare'!D50,Wolf2021FFProjections!$B$1:$B$353,0),7),0)</f>
        <v>78.7</v>
      </c>
      <c r="F50">
        <f>_xlfn.IFNA(INDEX(Wolf2021FFProjections!$A$1:$Z$353,MATCH('RB Rankings Compare'!$D50,Wolf2021FFProjections!$B$1:$B$353,0),6),0)</f>
        <v>89.2</v>
      </c>
      <c r="G50">
        <f>_xlfn.IFNA(INDEX(Wolf2021FFProjections!$A$1:$Z$353,MATCH('RB Rankings Compare'!$D50,Wolf2021FFProjections!$B$1:$B$353,0),5),0)</f>
        <v>99.7</v>
      </c>
      <c r="H50">
        <f>RANK(F50,$F$2:$F$94)</f>
        <v>61</v>
      </c>
      <c r="I50">
        <f t="shared" si="2"/>
        <v>-12</v>
      </c>
    </row>
    <row r="51" spans="1:9" ht="15" thickBot="1" x14ac:dyDescent="0.35">
      <c r="A51" s="20">
        <v>50</v>
      </c>
      <c r="B51" s="18" t="s">
        <v>16</v>
      </c>
      <c r="C51" s="19" t="s">
        <v>729</v>
      </c>
      <c r="D51" t="str">
        <f t="shared" si="1"/>
        <v>JD McKissic</v>
      </c>
      <c r="E51">
        <f>_xlfn.IFNA(INDEX(Wolf2021FFProjections!$A$1:$Z$353,MATCH('RB Rankings Compare'!D51,Wolf2021FFProjections!$B$1:$B$353,0),7),0)</f>
        <v>103</v>
      </c>
      <c r="F51">
        <f>_xlfn.IFNA(INDEX(Wolf2021FFProjections!$A$1:$Z$353,MATCH('RB Rankings Compare'!$D51,Wolf2021FFProjections!$B$1:$B$353,0),6),0)</f>
        <v>126.5</v>
      </c>
      <c r="G51">
        <f>_xlfn.IFNA(INDEX(Wolf2021FFProjections!$A$1:$Z$353,MATCH('RB Rankings Compare'!$D51,Wolf2021FFProjections!$B$1:$B$353,0),5),0)</f>
        <v>150</v>
      </c>
      <c r="H51">
        <f>RANK(F51,$F$2:$F$94)</f>
        <v>42</v>
      </c>
      <c r="I51">
        <f t="shared" si="2"/>
        <v>8</v>
      </c>
    </row>
    <row r="52" spans="1:9" ht="15" thickBot="1" x14ac:dyDescent="0.35">
      <c r="A52" s="18">
        <v>51</v>
      </c>
      <c r="B52" s="18" t="s">
        <v>16</v>
      </c>
      <c r="C52" s="21" t="s">
        <v>526</v>
      </c>
      <c r="D52" t="str">
        <f t="shared" si="1"/>
        <v>Jamaal Williams</v>
      </c>
      <c r="E52">
        <f>_xlfn.IFNA(INDEX(Wolf2021FFProjections!$A$1:$Z$353,MATCH('RB Rankings Compare'!D52,Wolf2021FFProjections!$B$1:$B$353,0),7),0)</f>
        <v>108</v>
      </c>
      <c r="F52">
        <f>_xlfn.IFNA(INDEX(Wolf2021FFProjections!$A$1:$Z$353,MATCH('RB Rankings Compare'!$D52,Wolf2021FFProjections!$B$1:$B$353,0),6),0)</f>
        <v>117</v>
      </c>
      <c r="G52">
        <f>_xlfn.IFNA(INDEX(Wolf2021FFProjections!$A$1:$Z$353,MATCH('RB Rankings Compare'!$D52,Wolf2021FFProjections!$B$1:$B$353,0),5),0)</f>
        <v>126</v>
      </c>
      <c r="H52">
        <f>RANK(F52,$F$2:$F$94)</f>
        <v>49</v>
      </c>
      <c r="I52">
        <f t="shared" si="2"/>
        <v>2</v>
      </c>
    </row>
    <row r="53" spans="1:9" ht="15" thickBot="1" x14ac:dyDescent="0.35">
      <c r="A53" s="20">
        <v>52</v>
      </c>
      <c r="B53" s="18" t="s">
        <v>16</v>
      </c>
      <c r="C53" s="19" t="s">
        <v>659</v>
      </c>
      <c r="D53" t="str">
        <f t="shared" si="1"/>
        <v>Zamir White</v>
      </c>
      <c r="E53">
        <f>_xlfn.IFNA(INDEX(Wolf2021FFProjections!$A$1:$Z$353,MATCH('RB Rankings Compare'!D53,Wolf2021FFProjections!$B$1:$B$353,0),7),0)</f>
        <v>96.6</v>
      </c>
      <c r="F53">
        <f>_xlfn.IFNA(INDEX(Wolf2021FFProjections!$A$1:$Z$353,MATCH('RB Rankings Compare'!$D53,Wolf2021FFProjections!$B$1:$B$353,0),6),0)</f>
        <v>103.6</v>
      </c>
      <c r="G53">
        <f>_xlfn.IFNA(INDEX(Wolf2021FFProjections!$A$1:$Z$353,MATCH('RB Rankings Compare'!$D53,Wolf2021FFProjections!$B$1:$B$353,0),5),0)</f>
        <v>110.6</v>
      </c>
      <c r="H53">
        <f>RANK(F53,$F$2:$F$94)</f>
        <v>53</v>
      </c>
      <c r="I53">
        <f t="shared" si="2"/>
        <v>-1</v>
      </c>
    </row>
    <row r="54" spans="1:9" ht="15" thickBot="1" x14ac:dyDescent="0.35">
      <c r="A54" s="18">
        <v>53</v>
      </c>
      <c r="B54" s="18" t="s">
        <v>16</v>
      </c>
      <c r="C54" s="21" t="s">
        <v>734</v>
      </c>
      <c r="D54" t="str">
        <f t="shared" si="1"/>
        <v>Jeff Wilson</v>
      </c>
      <c r="E54">
        <f>_xlfn.IFNA(INDEX(Wolf2021FFProjections!$A$1:$Z$353,MATCH('RB Rankings Compare'!D54,Wolf2021FFProjections!$B$1:$B$353,0),7),0)</f>
        <v>105.2</v>
      </c>
      <c r="F54">
        <f>_xlfn.IFNA(INDEX(Wolf2021FFProjections!$A$1:$Z$353,MATCH('RB Rankings Compare'!$D54,Wolf2021FFProjections!$B$1:$B$353,0),6),0)</f>
        <v>120.2</v>
      </c>
      <c r="G54">
        <f>_xlfn.IFNA(INDEX(Wolf2021FFProjections!$A$1:$Z$353,MATCH('RB Rankings Compare'!$D54,Wolf2021FFProjections!$B$1:$B$353,0),5),0)</f>
        <v>135.19999999999999</v>
      </c>
      <c r="H54">
        <f>RANK(F54,$F$2:$F$94)</f>
        <v>46</v>
      </c>
      <c r="I54">
        <f t="shared" si="2"/>
        <v>7</v>
      </c>
    </row>
    <row r="55" spans="1:9" ht="15" thickBot="1" x14ac:dyDescent="0.35">
      <c r="A55" s="20">
        <v>54</v>
      </c>
      <c r="B55" s="18" t="s">
        <v>16</v>
      </c>
      <c r="C55" s="19" t="s">
        <v>657</v>
      </c>
      <c r="D55" t="str">
        <f t="shared" si="1"/>
        <v>Jerick McKinnon</v>
      </c>
      <c r="E55">
        <f>_xlfn.IFNA(INDEX(Wolf2021FFProjections!$A$1:$Z$353,MATCH('RB Rankings Compare'!D55,Wolf2021FFProjections!$B$1:$B$353,0),7),0)</f>
        <v>75.3</v>
      </c>
      <c r="F55">
        <f>_xlfn.IFNA(INDEX(Wolf2021FFProjections!$A$1:$Z$353,MATCH('RB Rankings Compare'!$D55,Wolf2021FFProjections!$B$1:$B$353,0),6),0)</f>
        <v>94.3</v>
      </c>
      <c r="G55">
        <f>_xlfn.IFNA(INDEX(Wolf2021FFProjections!$A$1:$Z$353,MATCH('RB Rankings Compare'!$D55,Wolf2021FFProjections!$B$1:$B$353,0),5),0)</f>
        <v>113.3</v>
      </c>
      <c r="H55">
        <f>RANK(F55,$F$2:$F$94)</f>
        <v>58</v>
      </c>
      <c r="I55">
        <f t="shared" si="2"/>
        <v>-4</v>
      </c>
    </row>
    <row r="56" spans="1:9" ht="15" thickBot="1" x14ac:dyDescent="0.35">
      <c r="A56" s="18">
        <v>55</v>
      </c>
      <c r="B56" s="18" t="s">
        <v>16</v>
      </c>
      <c r="C56" s="19" t="s">
        <v>519</v>
      </c>
      <c r="D56" t="str">
        <f t="shared" si="1"/>
        <v>Darrel Williams</v>
      </c>
      <c r="E56">
        <f>_xlfn.IFNA(INDEX(Wolf2021FFProjections!$A$1:$Z$353,MATCH('RB Rankings Compare'!D56,Wolf2021FFProjections!$B$1:$B$353,0),7),0)</f>
        <v>50.9</v>
      </c>
      <c r="F56">
        <f>_xlfn.IFNA(INDEX(Wolf2021FFProjections!$A$1:$Z$353,MATCH('RB Rankings Compare'!$D56,Wolf2021FFProjections!$B$1:$B$353,0),6),0)</f>
        <v>57.4</v>
      </c>
      <c r="G56">
        <f>_xlfn.IFNA(INDEX(Wolf2021FFProjections!$A$1:$Z$353,MATCH('RB Rankings Compare'!$D56,Wolf2021FFProjections!$B$1:$B$353,0),5),0)</f>
        <v>63.9</v>
      </c>
      <c r="H56">
        <f>RANK(F56,$F$2:$F$94)</f>
        <v>71</v>
      </c>
      <c r="I56">
        <f t="shared" si="2"/>
        <v>-16</v>
      </c>
    </row>
    <row r="57" spans="1:9" ht="15" thickBot="1" x14ac:dyDescent="0.35">
      <c r="A57" s="20">
        <v>56</v>
      </c>
      <c r="B57" s="18" t="s">
        <v>16</v>
      </c>
      <c r="C57" s="21" t="s">
        <v>778</v>
      </c>
      <c r="D57" t="str">
        <f t="shared" si="1"/>
        <v>Kenyan Drake</v>
      </c>
      <c r="E57">
        <f>_xlfn.IFNA(INDEX(Wolf2021FFProjections!$A$1:$Z$353,MATCH('RB Rankings Compare'!D57,Wolf2021FFProjections!$B$1:$B$353,0),7),0)</f>
        <v>84.9</v>
      </c>
      <c r="F57">
        <f>_xlfn.IFNA(INDEX(Wolf2021FFProjections!$A$1:$Z$353,MATCH('RB Rankings Compare'!$D57,Wolf2021FFProjections!$B$1:$B$353,0),6),0)</f>
        <v>96.9</v>
      </c>
      <c r="G57">
        <f>_xlfn.IFNA(INDEX(Wolf2021FFProjections!$A$1:$Z$353,MATCH('RB Rankings Compare'!$D57,Wolf2021FFProjections!$B$1:$B$353,0),5),0)</f>
        <v>108.9</v>
      </c>
      <c r="H57">
        <f>RANK(F57,$F$2:$F$94)</f>
        <v>56</v>
      </c>
      <c r="I57">
        <f t="shared" si="2"/>
        <v>0</v>
      </c>
    </row>
    <row r="58" spans="1:9" ht="15" thickBot="1" x14ac:dyDescent="0.35">
      <c r="A58" s="18">
        <v>57</v>
      </c>
      <c r="B58" s="18" t="s">
        <v>16</v>
      </c>
      <c r="C58" s="19" t="s">
        <v>730</v>
      </c>
      <c r="D58" t="str">
        <f t="shared" si="1"/>
        <v>Isiah Pacheco</v>
      </c>
      <c r="E58">
        <f>_xlfn.IFNA(INDEX(Wolf2021FFProjections!$A$1:$Z$353,MATCH('RB Rankings Compare'!D58,Wolf2021FFProjections!$B$1:$B$353,0),7),0)</f>
        <v>0</v>
      </c>
      <c r="F58">
        <f>_xlfn.IFNA(INDEX(Wolf2021FFProjections!$A$1:$Z$353,MATCH('RB Rankings Compare'!$D58,Wolf2021FFProjections!$B$1:$B$353,0),6),0)</f>
        <v>0</v>
      </c>
      <c r="G58">
        <f>_xlfn.IFNA(INDEX(Wolf2021FFProjections!$A$1:$Z$353,MATCH('RB Rankings Compare'!$D58,Wolf2021FFProjections!$B$1:$B$353,0),5),0)</f>
        <v>0</v>
      </c>
      <c r="H58">
        <f>RANK(F58,$F$2:$F$94)</f>
        <v>83</v>
      </c>
      <c r="I58">
        <f t="shared" si="2"/>
        <v>-26</v>
      </c>
    </row>
    <row r="59" spans="1:9" ht="15" thickBot="1" x14ac:dyDescent="0.35">
      <c r="A59" s="20">
        <v>58</v>
      </c>
      <c r="B59" s="18" t="s">
        <v>16</v>
      </c>
      <c r="C59" s="21" t="s">
        <v>731</v>
      </c>
      <c r="D59" t="str">
        <f t="shared" si="1"/>
        <v>Eno Benjamin</v>
      </c>
      <c r="E59">
        <f>_xlfn.IFNA(INDEX(Wolf2021FFProjections!$A$1:$Z$353,MATCH('RB Rankings Compare'!D59,Wolf2021FFProjections!$B$1:$B$353,0),7),0)</f>
        <v>78.400000000000006</v>
      </c>
      <c r="F59">
        <f>_xlfn.IFNA(INDEX(Wolf2021FFProjections!$A$1:$Z$353,MATCH('RB Rankings Compare'!$D59,Wolf2021FFProjections!$B$1:$B$353,0),6),0)</f>
        <v>88.9</v>
      </c>
      <c r="G59">
        <f>_xlfn.IFNA(INDEX(Wolf2021FFProjections!$A$1:$Z$353,MATCH('RB Rankings Compare'!$D59,Wolf2021FFProjections!$B$1:$B$353,0),5),0)</f>
        <v>99.4</v>
      </c>
      <c r="H59">
        <f>RANK(F59,$F$2:$F$94)</f>
        <v>62</v>
      </c>
      <c r="I59">
        <f t="shared" si="2"/>
        <v>-4</v>
      </c>
    </row>
    <row r="60" spans="1:9" ht="15" thickBot="1" x14ac:dyDescent="0.35">
      <c r="A60" s="18">
        <v>59</v>
      </c>
      <c r="B60" s="18" t="s">
        <v>16</v>
      </c>
      <c r="C60" s="19" t="s">
        <v>528</v>
      </c>
      <c r="D60" t="str">
        <f t="shared" si="1"/>
        <v>Boston Scott</v>
      </c>
      <c r="E60">
        <f>_xlfn.IFNA(INDEX(Wolf2021FFProjections!$A$1:$Z$353,MATCH('RB Rankings Compare'!D60,Wolf2021FFProjections!$B$1:$B$353,0),7),0)</f>
        <v>63.8</v>
      </c>
      <c r="F60">
        <f>_xlfn.IFNA(INDEX(Wolf2021FFProjections!$A$1:$Z$353,MATCH('RB Rankings Compare'!$D60,Wolf2021FFProjections!$B$1:$B$353,0),6),0)</f>
        <v>69.8</v>
      </c>
      <c r="G60">
        <f>_xlfn.IFNA(INDEX(Wolf2021FFProjections!$A$1:$Z$353,MATCH('RB Rankings Compare'!$D60,Wolf2021FFProjections!$B$1:$B$353,0),5),0)</f>
        <v>75.8</v>
      </c>
      <c r="H60">
        <f>RANK(F60,$F$2:$F$94)</f>
        <v>66</v>
      </c>
      <c r="I60">
        <f t="shared" si="2"/>
        <v>-7</v>
      </c>
    </row>
    <row r="61" spans="1:9" ht="15" thickBot="1" x14ac:dyDescent="0.35">
      <c r="A61" s="18">
        <v>60</v>
      </c>
      <c r="B61" s="18" t="s">
        <v>16</v>
      </c>
      <c r="C61" s="21" t="s">
        <v>533</v>
      </c>
      <c r="D61" t="str">
        <f t="shared" si="1"/>
        <v>Mike Davis</v>
      </c>
      <c r="E61">
        <f>_xlfn.IFNA(INDEX(Wolf2021FFProjections!$A$1:$Z$353,MATCH('RB Rankings Compare'!D61,Wolf2021FFProjections!$B$1:$B$353,0),7),0)</f>
        <v>73.400000000000006</v>
      </c>
      <c r="F61">
        <f>_xlfn.IFNA(INDEX(Wolf2021FFProjections!$A$1:$Z$353,MATCH('RB Rankings Compare'!$D61,Wolf2021FFProjections!$B$1:$B$353,0),6),0)</f>
        <v>78.400000000000006</v>
      </c>
      <c r="G61">
        <f>_xlfn.IFNA(INDEX(Wolf2021FFProjections!$A$1:$Z$353,MATCH('RB Rankings Compare'!$D61,Wolf2021FFProjections!$B$1:$B$353,0),5),0)</f>
        <v>83.4</v>
      </c>
      <c r="H61">
        <f>RANK(F61,$F$2:$F$94)</f>
        <v>63</v>
      </c>
      <c r="I61">
        <f t="shared" si="2"/>
        <v>-3</v>
      </c>
    </row>
    <row r="62" spans="1:9" ht="15" thickBot="1" x14ac:dyDescent="0.35">
      <c r="A62" s="20">
        <v>61</v>
      </c>
      <c r="B62" s="18" t="s">
        <v>16</v>
      </c>
      <c r="C62" s="19" t="s">
        <v>658</v>
      </c>
      <c r="D62" t="str">
        <f t="shared" si="1"/>
        <v>Tyrion Davis-Price</v>
      </c>
      <c r="E62">
        <f>_xlfn.IFNA(INDEX(Wolf2021FFProjections!$A$1:$Z$353,MATCH('RB Rankings Compare'!D62,Wolf2021FFProjections!$B$1:$B$353,0),7),0)</f>
        <v>40.4</v>
      </c>
      <c r="F62">
        <f>_xlfn.IFNA(INDEX(Wolf2021FFProjections!$A$1:$Z$353,MATCH('RB Rankings Compare'!$D62,Wolf2021FFProjections!$B$1:$B$353,0),6),0)</f>
        <v>42.4</v>
      </c>
      <c r="G62">
        <f>_xlfn.IFNA(INDEX(Wolf2021FFProjections!$A$1:$Z$353,MATCH('RB Rankings Compare'!$D62,Wolf2021FFProjections!$B$1:$B$353,0),5),0)</f>
        <v>44.4</v>
      </c>
      <c r="H62">
        <f>RANK(F62,$F$2:$F$94)</f>
        <v>74</v>
      </c>
      <c r="I62">
        <f t="shared" si="2"/>
        <v>-13</v>
      </c>
    </row>
    <row r="63" spans="1:9" ht="15" thickBot="1" x14ac:dyDescent="0.35">
      <c r="A63" s="18">
        <v>62</v>
      </c>
      <c r="B63" s="18" t="s">
        <v>16</v>
      </c>
      <c r="C63" s="21" t="s">
        <v>333</v>
      </c>
      <c r="D63" t="str">
        <f t="shared" si="1"/>
        <v>Zack Moss</v>
      </c>
      <c r="E63">
        <f>_xlfn.IFNA(INDEX(Wolf2021FFProjections!$A$1:$Z$353,MATCH('RB Rankings Compare'!D63,Wolf2021FFProjections!$B$1:$B$353,0),7),0)</f>
        <v>50.7</v>
      </c>
      <c r="F63">
        <f>_xlfn.IFNA(INDEX(Wolf2021FFProjections!$A$1:$Z$353,MATCH('RB Rankings Compare'!$D63,Wolf2021FFProjections!$B$1:$B$353,0),6),0)</f>
        <v>52.7</v>
      </c>
      <c r="G63">
        <f>_xlfn.IFNA(INDEX(Wolf2021FFProjections!$A$1:$Z$353,MATCH('RB Rankings Compare'!$D63,Wolf2021FFProjections!$B$1:$B$353,0),5),0)</f>
        <v>54.7</v>
      </c>
      <c r="H63">
        <f>RANK(F63,$F$2:$F$94)</f>
        <v>73</v>
      </c>
      <c r="I63">
        <f t="shared" si="2"/>
        <v>-11</v>
      </c>
    </row>
    <row r="64" spans="1:9" ht="15" thickBot="1" x14ac:dyDescent="0.35">
      <c r="A64" s="20">
        <v>63</v>
      </c>
      <c r="B64" s="18" t="s">
        <v>16</v>
      </c>
      <c r="C64" s="19" t="s">
        <v>779</v>
      </c>
      <c r="D64" t="str">
        <f t="shared" si="1"/>
        <v>Sony Michel</v>
      </c>
      <c r="E64">
        <f>_xlfn.IFNA(INDEX(Wolf2021FFProjections!$A$1:$Z$353,MATCH('RB Rankings Compare'!D64,Wolf2021FFProjections!$B$1:$B$353,0),7),0)</f>
        <v>92.5</v>
      </c>
      <c r="F64">
        <f>_xlfn.IFNA(INDEX(Wolf2021FFProjections!$A$1:$Z$353,MATCH('RB Rankings Compare'!$D64,Wolf2021FFProjections!$B$1:$B$353,0),6),0)</f>
        <v>98</v>
      </c>
      <c r="G64">
        <f>_xlfn.IFNA(INDEX(Wolf2021FFProjections!$A$1:$Z$353,MATCH('RB Rankings Compare'!$D64,Wolf2021FFProjections!$B$1:$B$353,0),5),0)</f>
        <v>103.5</v>
      </c>
      <c r="H64">
        <f>RANK(F64,$F$2:$F$94)</f>
        <v>55</v>
      </c>
      <c r="I64">
        <f t="shared" si="2"/>
        <v>8</v>
      </c>
    </row>
    <row r="65" spans="1:9" ht="15" thickBot="1" x14ac:dyDescent="0.35">
      <c r="A65" s="18">
        <v>64</v>
      </c>
      <c r="B65" s="18" t="s">
        <v>16</v>
      </c>
      <c r="C65" s="21" t="s">
        <v>780</v>
      </c>
      <c r="D65" t="str">
        <f t="shared" si="1"/>
        <v>Ronald Jones II</v>
      </c>
      <c r="E65">
        <f>_xlfn.IFNA(INDEX(Wolf2021FFProjections!$A$1:$Z$353,MATCH('RB Rankings Compare'!D65,Wolf2021FFProjections!$B$1:$B$353,0),7),0)</f>
        <v>62.4</v>
      </c>
      <c r="F65">
        <f>_xlfn.IFNA(INDEX(Wolf2021FFProjections!$A$1:$Z$353,MATCH('RB Rankings Compare'!$D65,Wolf2021FFProjections!$B$1:$B$353,0),6),0)</f>
        <v>64.400000000000006</v>
      </c>
      <c r="G65">
        <f>_xlfn.IFNA(INDEX(Wolf2021FFProjections!$A$1:$Z$353,MATCH('RB Rankings Compare'!$D65,Wolf2021FFProjections!$B$1:$B$353,0),5),0)</f>
        <v>66.400000000000006</v>
      </c>
      <c r="H65">
        <f>RANK(F65,$F$2:$F$94)</f>
        <v>67</v>
      </c>
      <c r="I65">
        <f t="shared" si="2"/>
        <v>-3</v>
      </c>
    </row>
    <row r="66" spans="1:9" ht="15" thickBot="1" x14ac:dyDescent="0.35">
      <c r="A66" s="20">
        <v>65</v>
      </c>
      <c r="B66" s="18" t="s">
        <v>16</v>
      </c>
      <c r="C66" s="19" t="s">
        <v>781</v>
      </c>
      <c r="D66" t="str">
        <f>TRIM(SUBSTITUTE(SUBSTITUTE(TRIM(LEFT(C66,LEN(C66)-(LEN(C66)-FIND(CHAR(160),C66)))),CHAR(160),""),"^",""))</f>
        <v>Brian Robinson Jr.</v>
      </c>
      <c r="E66">
        <f>_xlfn.IFNA(INDEX(Wolf2021FFProjections!$A$1:$Z$353,MATCH('RB Rankings Compare'!D66,Wolf2021FFProjections!$B$1:$B$353,0),7),0)</f>
        <v>79.900000000000006</v>
      </c>
      <c r="F66">
        <f>_xlfn.IFNA(INDEX(Wolf2021FFProjections!$A$1:$Z$353,MATCH('RB Rankings Compare'!$D66,Wolf2021FFProjections!$B$1:$B$353,0),6),0)</f>
        <v>89.4</v>
      </c>
      <c r="G66">
        <f>_xlfn.IFNA(INDEX(Wolf2021FFProjections!$A$1:$Z$353,MATCH('RB Rankings Compare'!$D66,Wolf2021FFProjections!$B$1:$B$353,0),5),0)</f>
        <v>98.9</v>
      </c>
      <c r="H66">
        <f>RANK(F66,$F$2:$F$94)</f>
        <v>60</v>
      </c>
      <c r="I66">
        <f t="shared" ref="I66:I88" si="3">A66-H66</f>
        <v>5</v>
      </c>
    </row>
    <row r="67" spans="1:9" ht="15" thickBot="1" x14ac:dyDescent="0.35">
      <c r="A67" s="18">
        <v>66</v>
      </c>
      <c r="B67" s="18" t="s">
        <v>16</v>
      </c>
      <c r="C67" s="21" t="s">
        <v>762</v>
      </c>
      <c r="D67" t="str">
        <f t="shared" ref="D67:D94" si="4">TRIM(SUBSTITUTE(SUBSTITUTE(TRIM(LEFT(C67,LEN(C67)-(LEN(C67)-FIND(CHAR(160),C67)))),CHAR(160),""),".",""))</f>
        <v>Ameer Abdullah</v>
      </c>
      <c r="E67">
        <f>_xlfn.IFNA(INDEX(Wolf2021FFProjections!$A$1:$Z$353,MATCH('RB Rankings Compare'!D67,Wolf2021FFProjections!$B$1:$B$353,0),7),0)</f>
        <v>95.3</v>
      </c>
      <c r="F67">
        <f>_xlfn.IFNA(INDEX(Wolf2021FFProjections!$A$1:$Z$353,MATCH('RB Rankings Compare'!$D67,Wolf2021FFProjections!$B$1:$B$353,0),6),0)</f>
        <v>118.3</v>
      </c>
      <c r="G67">
        <f>_xlfn.IFNA(INDEX(Wolf2021FFProjections!$A$1:$Z$353,MATCH('RB Rankings Compare'!$D67,Wolf2021FFProjections!$B$1:$B$353,0),5),0)</f>
        <v>141.30000000000001</v>
      </c>
      <c r="H67">
        <f>RANK(F67,$F$2:$F$94)</f>
        <v>47</v>
      </c>
      <c r="I67">
        <f t="shared" si="3"/>
        <v>19</v>
      </c>
    </row>
    <row r="68" spans="1:9" ht="15" thickBot="1" x14ac:dyDescent="0.35">
      <c r="A68" s="20">
        <v>67</v>
      </c>
      <c r="B68" s="18" t="s">
        <v>16</v>
      </c>
      <c r="C68" s="21" t="s">
        <v>517</v>
      </c>
      <c r="D68" t="str">
        <f t="shared" si="4"/>
        <v>Isaiah Spiller</v>
      </c>
      <c r="E68">
        <f>_xlfn.IFNA(INDEX(Wolf2021FFProjections!$A$1:$Z$353,MATCH('RB Rankings Compare'!D68,Wolf2021FFProjections!$B$1:$B$353,0),7),0)</f>
        <v>58</v>
      </c>
      <c r="F68">
        <f>_xlfn.IFNA(INDEX(Wolf2021FFProjections!$A$1:$Z$353,MATCH('RB Rankings Compare'!$D68,Wolf2021FFProjections!$B$1:$B$353,0),6),0)</f>
        <v>63</v>
      </c>
      <c r="G68">
        <f>_xlfn.IFNA(INDEX(Wolf2021FFProjections!$A$1:$Z$353,MATCH('RB Rankings Compare'!$D68,Wolf2021FFProjections!$B$1:$B$353,0),5),0)</f>
        <v>68</v>
      </c>
      <c r="H68">
        <f>RANK(F68,$F$2:$F$94)</f>
        <v>68</v>
      </c>
      <c r="I68">
        <f t="shared" si="3"/>
        <v>-1</v>
      </c>
    </row>
    <row r="69" spans="1:9" ht="15" thickBot="1" x14ac:dyDescent="0.35">
      <c r="A69" s="18">
        <v>68</v>
      </c>
      <c r="B69" s="18" t="s">
        <v>16</v>
      </c>
      <c r="C69" s="19" t="s">
        <v>733</v>
      </c>
      <c r="D69" t="str">
        <f t="shared" si="4"/>
        <v>Mark Ingram</v>
      </c>
      <c r="E69">
        <f>_xlfn.IFNA(INDEX(Wolf2021FFProjections!$A$1:$Z$353,MATCH('RB Rankings Compare'!D69,Wolf2021FFProjections!$B$1:$B$353,0),7),0)</f>
        <v>94</v>
      </c>
      <c r="F69">
        <f>_xlfn.IFNA(INDEX(Wolf2021FFProjections!$A$1:$Z$353,MATCH('RB Rankings Compare'!$D69,Wolf2021FFProjections!$B$1:$B$353,0),6),0)</f>
        <v>107.5</v>
      </c>
      <c r="G69">
        <f>_xlfn.IFNA(INDEX(Wolf2021FFProjections!$A$1:$Z$353,MATCH('RB Rankings Compare'!$D69,Wolf2021FFProjections!$B$1:$B$353,0),5),0)</f>
        <v>121</v>
      </c>
      <c r="H69">
        <f>RANK(F69,$F$2:$F$94)</f>
        <v>52</v>
      </c>
      <c r="I69">
        <f t="shared" si="3"/>
        <v>16</v>
      </c>
    </row>
    <row r="70" spans="1:9" ht="15" thickBot="1" x14ac:dyDescent="0.35">
      <c r="A70" s="20">
        <v>69</v>
      </c>
      <c r="B70" s="18" t="s">
        <v>16</v>
      </c>
      <c r="C70" s="21" t="s">
        <v>760</v>
      </c>
      <c r="D70" t="str">
        <f t="shared" si="4"/>
        <v>Jaylen Warren</v>
      </c>
      <c r="E70">
        <f>_xlfn.IFNA(INDEX(Wolf2021FFProjections!$A$1:$Z$353,MATCH('RB Rankings Compare'!D70,Wolf2021FFProjections!$B$1:$B$353,0),7),0)</f>
        <v>25.6</v>
      </c>
      <c r="F70">
        <f>_xlfn.IFNA(INDEX(Wolf2021FFProjections!$A$1:$Z$353,MATCH('RB Rankings Compare'!$D70,Wolf2021FFProjections!$B$1:$B$353,0),6),0)</f>
        <v>32.1</v>
      </c>
      <c r="G70">
        <f>_xlfn.IFNA(INDEX(Wolf2021FFProjections!$A$1:$Z$353,MATCH('RB Rankings Compare'!$D70,Wolf2021FFProjections!$B$1:$B$353,0),5),0)</f>
        <v>38.6</v>
      </c>
      <c r="H70">
        <f>RANK(F70,$F$2:$F$94)</f>
        <v>78</v>
      </c>
      <c r="I70">
        <f t="shared" si="3"/>
        <v>-9</v>
      </c>
    </row>
    <row r="71" spans="1:9" ht="15" thickBot="1" x14ac:dyDescent="0.35">
      <c r="A71" s="18">
        <v>70</v>
      </c>
      <c r="B71" s="18" t="s">
        <v>16</v>
      </c>
      <c r="C71" s="19" t="s">
        <v>529</v>
      </c>
      <c r="D71" t="str">
        <f t="shared" si="4"/>
        <v>Dontrell Hilliard</v>
      </c>
      <c r="E71">
        <f>_xlfn.IFNA(INDEX(Wolf2021FFProjections!$A$1:$Z$353,MATCH('RB Rankings Compare'!D71,Wolf2021FFProjections!$B$1:$B$353,0),7),0)</f>
        <v>48.3</v>
      </c>
      <c r="F71">
        <f>_xlfn.IFNA(INDEX(Wolf2021FFProjections!$A$1:$Z$353,MATCH('RB Rankings Compare'!$D71,Wolf2021FFProjections!$B$1:$B$353,0),6),0)</f>
        <v>62.3</v>
      </c>
      <c r="G71">
        <f>_xlfn.IFNA(INDEX(Wolf2021FFProjections!$A$1:$Z$353,MATCH('RB Rankings Compare'!$D71,Wolf2021FFProjections!$B$1:$B$353,0),5),0)</f>
        <v>76.3</v>
      </c>
      <c r="H71">
        <f>RANK(F71,$F$2:$F$94)</f>
        <v>69</v>
      </c>
      <c r="I71">
        <f t="shared" si="3"/>
        <v>1</v>
      </c>
    </row>
    <row r="72" spans="1:9" ht="15" thickBot="1" x14ac:dyDescent="0.35">
      <c r="A72" s="20">
        <v>71</v>
      </c>
      <c r="B72" s="18" t="s">
        <v>16</v>
      </c>
      <c r="C72" s="21" t="s">
        <v>761</v>
      </c>
      <c r="D72" t="str">
        <f t="shared" si="4"/>
        <v>Joshua Kelley</v>
      </c>
      <c r="E72">
        <f>_xlfn.IFNA(INDEX(Wolf2021FFProjections!$A$1:$Z$353,MATCH('RB Rankings Compare'!D72,Wolf2021FFProjections!$B$1:$B$353,0),7),0)</f>
        <v>0</v>
      </c>
      <c r="F72">
        <f>_xlfn.IFNA(INDEX(Wolf2021FFProjections!$A$1:$Z$353,MATCH('RB Rankings Compare'!$D72,Wolf2021FFProjections!$B$1:$B$353,0),6),0)</f>
        <v>0</v>
      </c>
      <c r="G72">
        <f>_xlfn.IFNA(INDEX(Wolf2021FFProjections!$A$1:$Z$353,MATCH('RB Rankings Compare'!$D72,Wolf2021FFProjections!$B$1:$B$353,0),5),0)</f>
        <v>0</v>
      </c>
      <c r="H72">
        <f>RANK(F72,$F$2:$F$94)</f>
        <v>83</v>
      </c>
      <c r="I72">
        <f t="shared" si="3"/>
        <v>-12</v>
      </c>
    </row>
    <row r="73" spans="1:9" ht="15" thickBot="1" x14ac:dyDescent="0.35">
      <c r="A73" s="18">
        <v>72</v>
      </c>
      <c r="B73" s="18" t="s">
        <v>16</v>
      </c>
      <c r="C73" s="19" t="s">
        <v>523</v>
      </c>
      <c r="D73" t="str">
        <f t="shared" si="4"/>
        <v>D'Onta Foreman</v>
      </c>
      <c r="E73">
        <f>_xlfn.IFNA(INDEX(Wolf2021FFProjections!$A$1:$Z$353,MATCH('RB Rankings Compare'!D73,Wolf2021FFProjections!$B$1:$B$353,0),7),0)</f>
        <v>81.099999999999994</v>
      </c>
      <c r="F73">
        <f>_xlfn.IFNA(INDEX(Wolf2021FFProjections!$A$1:$Z$353,MATCH('RB Rankings Compare'!$D73,Wolf2021FFProjections!$B$1:$B$353,0),6),0)</f>
        <v>92.1</v>
      </c>
      <c r="G73">
        <f>_xlfn.IFNA(INDEX(Wolf2021FFProjections!$A$1:$Z$353,MATCH('RB Rankings Compare'!$D73,Wolf2021FFProjections!$B$1:$B$353,0),5),0)</f>
        <v>103.1</v>
      </c>
      <c r="H73">
        <f>RANK(F73,$F$2:$F$94)</f>
        <v>59</v>
      </c>
      <c r="I73">
        <f t="shared" si="3"/>
        <v>13</v>
      </c>
    </row>
    <row r="74" spans="1:9" ht="15" thickBot="1" x14ac:dyDescent="0.35">
      <c r="A74" s="20">
        <v>73</v>
      </c>
      <c r="B74" s="18" t="s">
        <v>16</v>
      </c>
      <c r="C74" s="21" t="s">
        <v>530</v>
      </c>
      <c r="D74" t="str">
        <f t="shared" si="4"/>
        <v>Matt Breida</v>
      </c>
      <c r="E74">
        <f>_xlfn.IFNA(INDEX(Wolf2021FFProjections!$A$1:$Z$353,MATCH('RB Rankings Compare'!D74,Wolf2021FFProjections!$B$1:$B$353,0),7),0)</f>
        <v>61</v>
      </c>
      <c r="F74">
        <f>_xlfn.IFNA(INDEX(Wolf2021FFProjections!$A$1:$Z$353,MATCH('RB Rankings Compare'!$D74,Wolf2021FFProjections!$B$1:$B$353,0),6),0)</f>
        <v>70</v>
      </c>
      <c r="G74">
        <f>_xlfn.IFNA(INDEX(Wolf2021FFProjections!$A$1:$Z$353,MATCH('RB Rankings Compare'!$D74,Wolf2021FFProjections!$B$1:$B$353,0),5),0)</f>
        <v>79</v>
      </c>
      <c r="H74">
        <f>RANK(F74,$F$2:$F$94)</f>
        <v>65</v>
      </c>
      <c r="I74">
        <f t="shared" si="3"/>
        <v>8</v>
      </c>
    </row>
    <row r="75" spans="1:9" ht="15" thickBot="1" x14ac:dyDescent="0.35">
      <c r="A75" s="18">
        <v>74</v>
      </c>
      <c r="B75" s="18" t="s">
        <v>16</v>
      </c>
      <c r="C75" s="19" t="s">
        <v>521</v>
      </c>
      <c r="D75" t="str">
        <f t="shared" si="4"/>
        <v>Gus Edwards</v>
      </c>
      <c r="E75">
        <f>_xlfn.IFNA(INDEX(Wolf2021FFProjections!$A$1:$Z$353,MATCH('RB Rankings Compare'!D75,Wolf2021FFProjections!$B$1:$B$353,0),7),0)</f>
        <v>0</v>
      </c>
      <c r="F75">
        <f>_xlfn.IFNA(INDEX(Wolf2021FFProjections!$A$1:$Z$353,MATCH('RB Rankings Compare'!$D75,Wolf2021FFProjections!$B$1:$B$353,0),6),0)</f>
        <v>0</v>
      </c>
      <c r="G75">
        <f>_xlfn.IFNA(INDEX(Wolf2021FFProjections!$A$1:$Z$353,MATCH('RB Rankings Compare'!$D75,Wolf2021FFProjections!$B$1:$B$353,0),5),0)</f>
        <v>0</v>
      </c>
      <c r="H75">
        <f>RANK(F75,$F$2:$F$94)</f>
        <v>83</v>
      </c>
      <c r="I75">
        <f t="shared" si="3"/>
        <v>-9</v>
      </c>
    </row>
    <row r="76" spans="1:9" ht="15" thickBot="1" x14ac:dyDescent="0.35">
      <c r="A76" s="20">
        <v>75</v>
      </c>
      <c r="B76" s="18" t="s">
        <v>16</v>
      </c>
      <c r="C76" s="21" t="s">
        <v>542</v>
      </c>
      <c r="D76" t="str">
        <f t="shared" si="4"/>
        <v>Samaje Perine</v>
      </c>
      <c r="E76">
        <f>_xlfn.IFNA(INDEX(Wolf2021FFProjections!$A$1:$Z$353,MATCH('RB Rankings Compare'!D76,Wolf2021FFProjections!$B$1:$B$353,0),7),0)</f>
        <v>41.3</v>
      </c>
      <c r="F76">
        <f>_xlfn.IFNA(INDEX(Wolf2021FFProjections!$A$1:$Z$353,MATCH('RB Rankings Compare'!$D76,Wolf2021FFProjections!$B$1:$B$353,0),6),0)</f>
        <v>53.3</v>
      </c>
      <c r="G76">
        <f>_xlfn.IFNA(INDEX(Wolf2021FFProjections!$A$1:$Z$353,MATCH('RB Rankings Compare'!$D76,Wolf2021FFProjections!$B$1:$B$353,0),5),0)</f>
        <v>65.3</v>
      </c>
      <c r="H76">
        <f>RANK(F76,$F$2:$F$94)</f>
        <v>72</v>
      </c>
      <c r="I76">
        <f t="shared" si="3"/>
        <v>3</v>
      </c>
    </row>
    <row r="77" spans="1:9" ht="15" thickBot="1" x14ac:dyDescent="0.35">
      <c r="A77" s="18">
        <v>76</v>
      </c>
      <c r="B77" s="18" t="s">
        <v>16</v>
      </c>
      <c r="C77" s="19" t="s">
        <v>537</v>
      </c>
      <c r="D77" t="str">
        <f t="shared" si="4"/>
        <v>D'Ernest Johnson</v>
      </c>
      <c r="E77">
        <f>_xlfn.IFNA(INDEX(Wolf2021FFProjections!$A$1:$Z$353,MATCH('RB Rankings Compare'!D77,Wolf2021FFProjections!$B$1:$B$353,0),7),0)</f>
        <v>28.6</v>
      </c>
      <c r="F77">
        <f>_xlfn.IFNA(INDEX(Wolf2021FFProjections!$A$1:$Z$353,MATCH('RB Rankings Compare'!$D77,Wolf2021FFProjections!$B$1:$B$353,0),6),0)</f>
        <v>34.1</v>
      </c>
      <c r="G77">
        <f>_xlfn.IFNA(INDEX(Wolf2021FFProjections!$A$1:$Z$353,MATCH('RB Rankings Compare'!$D77,Wolf2021FFProjections!$B$1:$B$353,0),5),0)</f>
        <v>39.6</v>
      </c>
      <c r="H77">
        <f>RANK(F77,$F$2:$F$94)</f>
        <v>76</v>
      </c>
      <c r="I77">
        <f t="shared" si="3"/>
        <v>0</v>
      </c>
    </row>
    <row r="78" spans="1:9" ht="15" thickBot="1" x14ac:dyDescent="0.35">
      <c r="A78" s="20">
        <v>77</v>
      </c>
      <c r="B78" s="18" t="s">
        <v>16</v>
      </c>
      <c r="C78" s="19" t="s">
        <v>535</v>
      </c>
      <c r="D78" t="str">
        <f t="shared" si="4"/>
        <v>Kyren Williams</v>
      </c>
      <c r="E78">
        <f>_xlfn.IFNA(INDEX(Wolf2021FFProjections!$A$1:$Z$353,MATCH('RB Rankings Compare'!D78,Wolf2021FFProjections!$B$1:$B$353,0),7),0)</f>
        <v>27.6</v>
      </c>
      <c r="F78">
        <f>_xlfn.IFNA(INDEX(Wolf2021FFProjections!$A$1:$Z$353,MATCH('RB Rankings Compare'!$D78,Wolf2021FFProjections!$B$1:$B$353,0),6),0)</f>
        <v>34.6</v>
      </c>
      <c r="G78">
        <f>_xlfn.IFNA(INDEX(Wolf2021FFProjections!$A$1:$Z$353,MATCH('RB Rankings Compare'!$D78,Wolf2021FFProjections!$B$1:$B$353,0),5),0)</f>
        <v>41.6</v>
      </c>
      <c r="H78">
        <f>RANK(F78,$F$2:$F$94)</f>
        <v>75</v>
      </c>
      <c r="I78">
        <f t="shared" si="3"/>
        <v>2</v>
      </c>
    </row>
    <row r="79" spans="1:9" ht="15" thickBot="1" x14ac:dyDescent="0.35">
      <c r="A79" s="18">
        <v>78</v>
      </c>
      <c r="B79" s="18" t="s">
        <v>16</v>
      </c>
      <c r="C79" s="21" t="s">
        <v>532</v>
      </c>
      <c r="D79" t="str">
        <f t="shared" si="4"/>
        <v>Damien Williams</v>
      </c>
      <c r="E79">
        <f>_xlfn.IFNA(INDEX(Wolf2021FFProjections!$A$1:$Z$353,MATCH('RB Rankings Compare'!D79,Wolf2021FFProjections!$B$1:$B$353,0),7),0)</f>
        <v>71.099999999999994</v>
      </c>
      <c r="F79">
        <f>_xlfn.IFNA(INDEX(Wolf2021FFProjections!$A$1:$Z$353,MATCH('RB Rankings Compare'!$D79,Wolf2021FFProjections!$B$1:$B$353,0),6),0)</f>
        <v>77.599999999999994</v>
      </c>
      <c r="G79">
        <f>_xlfn.IFNA(INDEX(Wolf2021FFProjections!$A$1:$Z$353,MATCH('RB Rankings Compare'!$D79,Wolf2021FFProjections!$B$1:$B$353,0),5),0)</f>
        <v>84.1</v>
      </c>
      <c r="H79">
        <f>RANK(F79,$F$2:$F$94)</f>
        <v>64</v>
      </c>
      <c r="I79">
        <f t="shared" si="3"/>
        <v>14</v>
      </c>
    </row>
    <row r="80" spans="1:9" ht="15" thickBot="1" x14ac:dyDescent="0.35">
      <c r="A80" s="20">
        <v>79</v>
      </c>
      <c r="B80" s="18" t="s">
        <v>16</v>
      </c>
      <c r="C80" s="19" t="s">
        <v>763</v>
      </c>
      <c r="D80" t="str">
        <f t="shared" si="4"/>
        <v>Pierre Strong Jr</v>
      </c>
      <c r="E80">
        <f>_xlfn.IFNA(INDEX(Wolf2021FFProjections!$A$1:$Z$353,MATCH('RB Rankings Compare'!D80,Wolf2021FFProjections!$B$1:$B$353,0),7),0)</f>
        <v>0</v>
      </c>
      <c r="F80">
        <f>_xlfn.IFNA(INDEX(Wolf2021FFProjections!$A$1:$Z$353,MATCH('RB Rankings Compare'!$D80,Wolf2021FFProjections!$B$1:$B$353,0),6),0)</f>
        <v>0</v>
      </c>
      <c r="G80">
        <f>_xlfn.IFNA(INDEX(Wolf2021FFProjections!$A$1:$Z$353,MATCH('RB Rankings Compare'!$D80,Wolf2021FFProjections!$B$1:$B$353,0),5),0)</f>
        <v>0</v>
      </c>
      <c r="H80">
        <f>RANK(F80,$F$2:$F$94)</f>
        <v>83</v>
      </c>
      <c r="I80">
        <f t="shared" si="3"/>
        <v>-4</v>
      </c>
    </row>
    <row r="81" spans="1:9" ht="15" thickBot="1" x14ac:dyDescent="0.35">
      <c r="A81" s="18">
        <v>80</v>
      </c>
      <c r="B81" s="18" t="s">
        <v>16</v>
      </c>
      <c r="C81" s="21" t="s">
        <v>534</v>
      </c>
      <c r="D81" t="str">
        <f t="shared" si="4"/>
        <v>Rex Burkhead</v>
      </c>
      <c r="E81">
        <f>_xlfn.IFNA(INDEX(Wolf2021FFProjections!$A$1:$Z$353,MATCH('RB Rankings Compare'!D81,Wolf2021FFProjections!$B$1:$B$353,0),7),0)</f>
        <v>101.2</v>
      </c>
      <c r="F81">
        <f>_xlfn.IFNA(INDEX(Wolf2021FFProjections!$A$1:$Z$353,MATCH('RB Rankings Compare'!$D81,Wolf2021FFProjections!$B$1:$B$353,0),6),0)</f>
        <v>118.2</v>
      </c>
      <c r="G81">
        <f>_xlfn.IFNA(INDEX(Wolf2021FFProjections!$A$1:$Z$353,MATCH('RB Rankings Compare'!$D81,Wolf2021FFProjections!$B$1:$B$353,0),5),0)</f>
        <v>135.19999999999999</v>
      </c>
      <c r="H81">
        <f>RANK(F81,$F$2:$F$94)</f>
        <v>48</v>
      </c>
      <c r="I81">
        <f t="shared" si="3"/>
        <v>32</v>
      </c>
    </row>
    <row r="82" spans="1:9" ht="15" thickBot="1" x14ac:dyDescent="0.35">
      <c r="A82" s="20">
        <v>81</v>
      </c>
      <c r="B82" s="18" t="s">
        <v>16</v>
      </c>
      <c r="C82" s="19" t="s">
        <v>531</v>
      </c>
      <c r="D82" t="str">
        <f t="shared" si="4"/>
        <v>Chris Evans</v>
      </c>
      <c r="E82">
        <f>_xlfn.IFNA(INDEX(Wolf2021FFProjections!$A$1:$Z$353,MATCH('RB Rankings Compare'!D82,Wolf2021FFProjections!$B$1:$B$353,0),7),0)</f>
        <v>26.8</v>
      </c>
      <c r="F82">
        <f>_xlfn.IFNA(INDEX(Wolf2021FFProjections!$A$1:$Z$353,MATCH('RB Rankings Compare'!$D82,Wolf2021FFProjections!$B$1:$B$353,0),6),0)</f>
        <v>31.8</v>
      </c>
      <c r="G82">
        <f>_xlfn.IFNA(INDEX(Wolf2021FFProjections!$A$1:$Z$353,MATCH('RB Rankings Compare'!$D82,Wolf2021FFProjections!$B$1:$B$353,0),5),0)</f>
        <v>36.799999999999997</v>
      </c>
      <c r="H82">
        <f>RANK(F82,$F$2:$F$94)</f>
        <v>79</v>
      </c>
      <c r="I82">
        <f t="shared" si="3"/>
        <v>2</v>
      </c>
    </row>
    <row r="83" spans="1:9" ht="15" thickBot="1" x14ac:dyDescent="0.35">
      <c r="A83" s="18">
        <v>82</v>
      </c>
      <c r="B83" s="18" t="s">
        <v>16</v>
      </c>
      <c r="C83" s="21" t="s">
        <v>536</v>
      </c>
      <c r="D83" t="str">
        <f t="shared" si="4"/>
        <v>Keaontay Ingram</v>
      </c>
      <c r="E83">
        <f>_xlfn.IFNA(INDEX(Wolf2021FFProjections!$A$1:$Z$353,MATCH('RB Rankings Compare'!D83,Wolf2021FFProjections!$B$1:$B$353,0),7),0)</f>
        <v>0</v>
      </c>
      <c r="F83">
        <f>_xlfn.IFNA(INDEX(Wolf2021FFProjections!$A$1:$Z$353,MATCH('RB Rankings Compare'!$D83,Wolf2021FFProjections!$B$1:$B$353,0),6),0)</f>
        <v>0</v>
      </c>
      <c r="G83">
        <f>_xlfn.IFNA(INDEX(Wolf2021FFProjections!$A$1:$Z$353,MATCH('RB Rankings Compare'!$D83,Wolf2021FFProjections!$B$1:$B$353,0),5),0)</f>
        <v>0</v>
      </c>
      <c r="H83">
        <f>RANK(F83,$F$2:$F$94)</f>
        <v>83</v>
      </c>
      <c r="I83">
        <f t="shared" si="3"/>
        <v>-1</v>
      </c>
    </row>
    <row r="84" spans="1:9" ht="15" thickBot="1" x14ac:dyDescent="0.35">
      <c r="A84" s="20">
        <v>83</v>
      </c>
      <c r="B84" s="18" t="s">
        <v>16</v>
      </c>
      <c r="C84" s="19" t="s">
        <v>660</v>
      </c>
      <c r="D84" t="str">
        <f t="shared" si="4"/>
        <v>Duke Johnson Jr</v>
      </c>
      <c r="E84">
        <f>_xlfn.IFNA(INDEX(Wolf2021FFProjections!$A$1:$Z$353,MATCH('RB Rankings Compare'!D84,Wolf2021FFProjections!$B$1:$B$353,0),7),0)</f>
        <v>0</v>
      </c>
      <c r="F84">
        <f>_xlfn.IFNA(INDEX(Wolf2021FFProjections!$A$1:$Z$353,MATCH('RB Rankings Compare'!$D84,Wolf2021FFProjections!$B$1:$B$353,0),6),0)</f>
        <v>0</v>
      </c>
      <c r="G84">
        <f>_xlfn.IFNA(INDEX(Wolf2021FFProjections!$A$1:$Z$353,MATCH('RB Rankings Compare'!$D84,Wolf2021FFProjections!$B$1:$B$353,0),5),0)</f>
        <v>0</v>
      </c>
      <c r="H84">
        <f>RANK(F84,$F$2:$F$94)</f>
        <v>83</v>
      </c>
      <c r="I84">
        <f t="shared" si="3"/>
        <v>0</v>
      </c>
    </row>
    <row r="85" spans="1:9" ht="15" thickBot="1" x14ac:dyDescent="0.35">
      <c r="A85" s="18">
        <v>84</v>
      </c>
      <c r="B85" s="18" t="s">
        <v>16</v>
      </c>
      <c r="C85" s="21" t="s">
        <v>337</v>
      </c>
      <c r="D85" t="str">
        <f t="shared" si="4"/>
        <v>Chuba Hubbard</v>
      </c>
      <c r="E85">
        <f>_xlfn.IFNA(INDEX(Wolf2021FFProjections!$A$1:$Z$353,MATCH('RB Rankings Compare'!D85,Wolf2021FFProjections!$B$1:$B$353,0),7),0)</f>
        <v>29.6</v>
      </c>
      <c r="F85">
        <f>_xlfn.IFNA(INDEX(Wolf2021FFProjections!$A$1:$Z$353,MATCH('RB Rankings Compare'!$D85,Wolf2021FFProjections!$B$1:$B$353,0),6),0)</f>
        <v>33.6</v>
      </c>
      <c r="G85">
        <f>_xlfn.IFNA(INDEX(Wolf2021FFProjections!$A$1:$Z$353,MATCH('RB Rankings Compare'!$D85,Wolf2021FFProjections!$B$1:$B$353,0),5),0)</f>
        <v>37.6</v>
      </c>
      <c r="H85">
        <f>RANK(F85,$F$2:$F$94)</f>
        <v>77</v>
      </c>
      <c r="I85">
        <f t="shared" si="3"/>
        <v>7</v>
      </c>
    </row>
    <row r="86" spans="1:9" ht="15" thickBot="1" x14ac:dyDescent="0.35">
      <c r="A86" s="20">
        <v>85</v>
      </c>
      <c r="B86" s="18" t="s">
        <v>16</v>
      </c>
      <c r="C86" s="19" t="s">
        <v>543</v>
      </c>
      <c r="D86" t="str">
        <f t="shared" si="4"/>
        <v>Giovani Bernard</v>
      </c>
      <c r="E86">
        <f>_xlfn.IFNA(INDEX(Wolf2021FFProjections!$A$1:$Z$353,MATCH('RB Rankings Compare'!D86,Wolf2021FFProjections!$B$1:$B$353,0),7),0)</f>
        <v>0</v>
      </c>
      <c r="F86">
        <f>_xlfn.IFNA(INDEX(Wolf2021FFProjections!$A$1:$Z$353,MATCH('RB Rankings Compare'!$D86,Wolf2021FFProjections!$B$1:$B$353,0),6),0)</f>
        <v>0</v>
      </c>
      <c r="G86">
        <f>_xlfn.IFNA(INDEX(Wolf2021FFProjections!$A$1:$Z$353,MATCH('RB Rankings Compare'!$D86,Wolf2021FFProjections!$B$1:$B$353,0),5),0)</f>
        <v>0</v>
      </c>
      <c r="H86">
        <f>RANK(F86,$F$2:$F$94)</f>
        <v>83</v>
      </c>
      <c r="I86">
        <f t="shared" si="3"/>
        <v>2</v>
      </c>
    </row>
    <row r="87" spans="1:9" ht="15" thickBot="1" x14ac:dyDescent="0.35">
      <c r="A87" s="18">
        <v>86</v>
      </c>
      <c r="B87" s="18" t="s">
        <v>16</v>
      </c>
      <c r="C87" s="21" t="s">
        <v>732</v>
      </c>
      <c r="D87" t="str">
        <f t="shared" si="4"/>
        <v>Justin Jackson</v>
      </c>
      <c r="E87">
        <f>_xlfn.IFNA(INDEX(Wolf2021FFProjections!$A$1:$Z$353,MATCH('RB Rankings Compare'!D87,Wolf2021FFProjections!$B$1:$B$353,0),7),0)</f>
        <v>0</v>
      </c>
      <c r="F87">
        <f>_xlfn.IFNA(INDEX(Wolf2021FFProjections!$A$1:$Z$353,MATCH('RB Rankings Compare'!$D87,Wolf2021FFProjections!$B$1:$B$353,0),6),0)</f>
        <v>0</v>
      </c>
      <c r="G87">
        <f>_xlfn.IFNA(INDEX(Wolf2021FFProjections!$A$1:$Z$353,MATCH('RB Rankings Compare'!$D87,Wolf2021FFProjections!$B$1:$B$353,0),5),0)</f>
        <v>0</v>
      </c>
      <c r="H87">
        <f>RANK(F87,$F$2:$F$94)</f>
        <v>83</v>
      </c>
      <c r="I87">
        <f t="shared" si="3"/>
        <v>3</v>
      </c>
    </row>
    <row r="88" spans="1:9" ht="15" thickBot="1" x14ac:dyDescent="0.35">
      <c r="A88" s="20">
        <v>87</v>
      </c>
      <c r="B88" s="18" t="s">
        <v>16</v>
      </c>
      <c r="C88" s="19" t="s">
        <v>538</v>
      </c>
      <c r="D88" t="str">
        <f t="shared" si="4"/>
        <v>Myles Gaskin</v>
      </c>
      <c r="E88">
        <f>_xlfn.IFNA(INDEX(Wolf2021FFProjections!$A$1:$Z$353,MATCH('RB Rankings Compare'!D88,Wolf2021FFProjections!$B$1:$B$353,0),7),0)</f>
        <v>51.7</v>
      </c>
      <c r="F88">
        <f>_xlfn.IFNA(INDEX(Wolf2021FFProjections!$A$1:$Z$353,MATCH('RB Rankings Compare'!$D88,Wolf2021FFProjections!$B$1:$B$353,0),6),0)</f>
        <v>59.2</v>
      </c>
      <c r="G88">
        <f>_xlfn.IFNA(INDEX(Wolf2021FFProjections!$A$1:$Z$353,MATCH('RB Rankings Compare'!$D88,Wolf2021FFProjections!$B$1:$B$353,0),5),0)</f>
        <v>66.7</v>
      </c>
      <c r="H88">
        <f>RANK(F88,$F$2:$F$94)</f>
        <v>70</v>
      </c>
      <c r="I88">
        <f t="shared" si="3"/>
        <v>17</v>
      </c>
    </row>
    <row r="89" spans="1:9" ht="15" thickBot="1" x14ac:dyDescent="0.35">
      <c r="A89" s="18">
        <v>88</v>
      </c>
      <c r="B89" s="18" t="s">
        <v>16</v>
      </c>
      <c r="C89" s="21" t="s">
        <v>782</v>
      </c>
      <c r="D89" t="str">
        <f t="shared" si="4"/>
        <v>Phillip Lindsay</v>
      </c>
      <c r="E89">
        <f>_xlfn.IFNA(INDEX(Wolf2021FFProjections!$A$1:$Z$353,MATCH('RB Rankings Compare'!D89,Wolf2021FFProjections!$B$1:$B$353,0),7),0)</f>
        <v>25.8</v>
      </c>
      <c r="F89">
        <f>_xlfn.IFNA(INDEX(Wolf2021FFProjections!$A$1:$Z$353,MATCH('RB Rankings Compare'!$D89,Wolf2021FFProjections!$B$1:$B$353,0),6),0)</f>
        <v>27.8</v>
      </c>
      <c r="G89">
        <f>_xlfn.IFNA(INDEX(Wolf2021FFProjections!$A$1:$Z$353,MATCH('RB Rankings Compare'!$D89,Wolf2021FFProjections!$B$1:$B$353,0),5),0)</f>
        <v>29.8</v>
      </c>
      <c r="H89">
        <f>RANK(F89,$F$2:$F$94)</f>
        <v>80</v>
      </c>
      <c r="I89">
        <f t="shared" ref="I89:I93" si="5">A89-H89</f>
        <v>8</v>
      </c>
    </row>
    <row r="90" spans="1:9" ht="15" thickBot="1" x14ac:dyDescent="0.35">
      <c r="A90" s="20">
        <v>89</v>
      </c>
      <c r="B90" s="18" t="s">
        <v>16</v>
      </c>
      <c r="C90" s="19" t="s">
        <v>661</v>
      </c>
      <c r="D90" t="str">
        <f t="shared" si="4"/>
        <v>David Johnson</v>
      </c>
      <c r="E90">
        <f>_xlfn.IFNA(INDEX(Wolf2021FFProjections!$A$1:$Z$353,MATCH('RB Rankings Compare'!D90,Wolf2021FFProjections!$B$1:$B$353,0),7),0)</f>
        <v>0</v>
      </c>
      <c r="F90">
        <f>_xlfn.IFNA(INDEX(Wolf2021FFProjections!$A$1:$Z$353,MATCH('RB Rankings Compare'!$D90,Wolf2021FFProjections!$B$1:$B$353,0),6),0)</f>
        <v>0</v>
      </c>
      <c r="G90">
        <f>_xlfn.IFNA(INDEX(Wolf2021FFProjections!$A$1:$Z$353,MATCH('RB Rankings Compare'!$D90,Wolf2021FFProjections!$B$1:$B$353,0),5),0)</f>
        <v>0</v>
      </c>
      <c r="H90">
        <f>RANK(F90,$F$2:$F$94)</f>
        <v>83</v>
      </c>
      <c r="I90">
        <f t="shared" si="5"/>
        <v>6</v>
      </c>
    </row>
    <row r="91" spans="1:9" ht="15" thickBot="1" x14ac:dyDescent="0.35">
      <c r="A91" s="18">
        <v>90</v>
      </c>
      <c r="B91" s="18" t="s">
        <v>16</v>
      </c>
      <c r="C91" s="21" t="s">
        <v>539</v>
      </c>
      <c r="D91" t="str">
        <f t="shared" si="4"/>
        <v>Salvon Ahmed</v>
      </c>
      <c r="E91">
        <f>_xlfn.IFNA(INDEX(Wolf2021FFProjections!$A$1:$Z$353,MATCH('RB Rankings Compare'!D91,Wolf2021FFProjections!$B$1:$B$353,0),7),0)</f>
        <v>0</v>
      </c>
      <c r="F91">
        <f>_xlfn.IFNA(INDEX(Wolf2021FFProjections!$A$1:$Z$353,MATCH('RB Rankings Compare'!$D91,Wolf2021FFProjections!$B$1:$B$353,0),6),0)</f>
        <v>0</v>
      </c>
      <c r="G91">
        <f>_xlfn.IFNA(INDEX(Wolf2021FFProjections!$A$1:$Z$353,MATCH('RB Rankings Compare'!$D91,Wolf2021FFProjections!$B$1:$B$353,0),5),0)</f>
        <v>0</v>
      </c>
      <c r="H91">
        <f>RANK(F91,$F$2:$F$94)</f>
        <v>83</v>
      </c>
      <c r="I91">
        <f t="shared" si="5"/>
        <v>7</v>
      </c>
    </row>
    <row r="92" spans="1:9" ht="15" thickBot="1" x14ac:dyDescent="0.35">
      <c r="A92" s="20">
        <v>91</v>
      </c>
      <c r="B92" s="18" t="s">
        <v>16</v>
      </c>
      <c r="C92" s="19" t="s">
        <v>540</v>
      </c>
      <c r="D92" t="str">
        <f t="shared" si="4"/>
        <v>Ty Johnson</v>
      </c>
      <c r="E92">
        <f>_xlfn.IFNA(INDEX(Wolf2021FFProjections!$A$1:$Z$353,MATCH('RB Rankings Compare'!D92,Wolf2021FFProjections!$B$1:$B$353,0),7),0)</f>
        <v>10.6</v>
      </c>
      <c r="F92">
        <f>_xlfn.IFNA(INDEX(Wolf2021FFProjections!$A$1:$Z$353,MATCH('RB Rankings Compare'!$D92,Wolf2021FFProjections!$B$1:$B$353,0),6),0)</f>
        <v>13.1</v>
      </c>
      <c r="G92">
        <f>_xlfn.IFNA(INDEX(Wolf2021FFProjections!$A$1:$Z$353,MATCH('RB Rankings Compare'!$D92,Wolf2021FFProjections!$B$1:$B$353,0),5),0)</f>
        <v>15.6</v>
      </c>
      <c r="H92">
        <f>RANK(F92,$F$2:$F$94)</f>
        <v>81</v>
      </c>
      <c r="I92">
        <f t="shared" si="5"/>
        <v>10</v>
      </c>
    </row>
    <row r="93" spans="1:9" ht="15" thickBot="1" x14ac:dyDescent="0.35">
      <c r="A93" s="18">
        <v>92</v>
      </c>
      <c r="B93" s="18" t="s">
        <v>16</v>
      </c>
      <c r="C93" s="21" t="s">
        <v>541</v>
      </c>
      <c r="D93" t="str">
        <f t="shared" si="4"/>
        <v>Darrynton Evans</v>
      </c>
      <c r="E93">
        <f>_xlfn.IFNA(INDEX(Wolf2021FFProjections!$A$1:$Z$353,MATCH('RB Rankings Compare'!D93,Wolf2021FFProjections!$B$1:$B$353,0),7),0)</f>
        <v>6.7</v>
      </c>
      <c r="F93">
        <f>_xlfn.IFNA(INDEX(Wolf2021FFProjections!$A$1:$Z$353,MATCH('RB Rankings Compare'!$D93,Wolf2021FFProjections!$B$1:$B$353,0),6),0)</f>
        <v>8.1999999999999993</v>
      </c>
      <c r="G93">
        <f>_xlfn.IFNA(INDEX(Wolf2021FFProjections!$A$1:$Z$353,MATCH('RB Rankings Compare'!$D93,Wolf2021FFProjections!$B$1:$B$353,0),5),0)</f>
        <v>9.6999999999999993</v>
      </c>
      <c r="H93">
        <f>RANK(F93,$F$2:$F$94)</f>
        <v>82</v>
      </c>
      <c r="I93">
        <f t="shared" si="5"/>
        <v>10</v>
      </c>
    </row>
    <row r="94" spans="1:9" ht="15" thickBot="1" x14ac:dyDescent="0.35">
      <c r="A94" s="18">
        <v>93</v>
      </c>
      <c r="B94" s="18" t="s">
        <v>16</v>
      </c>
      <c r="C94" s="19" t="s">
        <v>783</v>
      </c>
      <c r="D94" t="str">
        <f t="shared" si="4"/>
        <v>Tevin Coleman</v>
      </c>
      <c r="E94">
        <f>_xlfn.IFNA(INDEX(Wolf2021FFProjections!$A$1:$Z$353,MATCH('RB Rankings Compare'!D94,Wolf2021FFProjections!$B$1:$B$353,0),7),0)</f>
        <v>0</v>
      </c>
      <c r="F94">
        <f>_xlfn.IFNA(INDEX(Wolf2021FFProjections!$A$1:$Z$353,MATCH('RB Rankings Compare'!$D94,Wolf2021FFProjections!$B$1:$B$353,0),6),0)</f>
        <v>0</v>
      </c>
      <c r="G94">
        <f>_xlfn.IFNA(INDEX(Wolf2021FFProjections!$A$1:$Z$353,MATCH('RB Rankings Compare'!$D94,Wolf2021FFProjections!$B$1:$B$353,0),5),0)</f>
        <v>0</v>
      </c>
      <c r="H94">
        <f>RANK(F94,$F$2:$F$94)</f>
        <v>83</v>
      </c>
      <c r="I94">
        <f t="shared" ref="I94" si="6">A94-H94</f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7"/>
  <sheetViews>
    <sheetView workbookViewId="0">
      <selection activeCell="C1" sqref="C1"/>
    </sheetView>
  </sheetViews>
  <sheetFormatPr defaultRowHeight="14.4" x14ac:dyDescent="0.3"/>
  <cols>
    <col min="3" max="3" width="22.21875" bestFit="1" customWidth="1"/>
    <col min="4" max="4" width="22.109375" bestFit="1" customWidth="1"/>
    <col min="5" max="5" width="17.21875" bestFit="1" customWidth="1"/>
    <col min="8" max="8" width="21.44140625" bestFit="1" customWidth="1"/>
  </cols>
  <sheetData>
    <row r="1" spans="1:9" ht="15" thickBot="1" x14ac:dyDescent="0.35">
      <c r="A1" s="1" t="s">
        <v>338</v>
      </c>
      <c r="B1" s="1" t="s">
        <v>344</v>
      </c>
      <c r="C1" s="1" t="s">
        <v>339</v>
      </c>
      <c r="D1" s="1" t="s">
        <v>340</v>
      </c>
      <c r="E1" t="s">
        <v>341</v>
      </c>
      <c r="F1" t="s">
        <v>342</v>
      </c>
      <c r="G1" t="s">
        <v>343</v>
      </c>
      <c r="H1" t="s">
        <v>345</v>
      </c>
      <c r="I1" t="s">
        <v>346</v>
      </c>
    </row>
    <row r="2" spans="1:9" ht="15" thickBot="1" x14ac:dyDescent="0.35">
      <c r="A2" s="18">
        <v>1</v>
      </c>
      <c r="B2" s="18" t="s">
        <v>20</v>
      </c>
      <c r="C2" s="19" t="s">
        <v>544</v>
      </c>
      <c r="D2" t="str">
        <f>TRIM(SUBSTITUTE(SUBSTITUTE(TRIM(LEFT(C2,LEN(C2)-(LEN(C2)-FIND(CHAR(160),C2)))),CHAR(160),""),".",""))</f>
        <v>Cooper Kupp</v>
      </c>
      <c r="E2">
        <f>_xlfn.IFNA(INDEX(Wolf2021FFProjections!$A$1:$Z$353,MATCH('WR Rankings Compare'!$D2,Wolf2021FFProjections!$B$1:$B$353,0),7),0)</f>
        <v>265.10000000000002</v>
      </c>
      <c r="F2">
        <f>_xlfn.IFNA(INDEX(Wolf2021FFProjections!$A$1:$Z$353,MATCH('WR Rankings Compare'!$D2,Wolf2021FFProjections!$B$1:$B$353,0),6),0)</f>
        <v>331.1</v>
      </c>
      <c r="G2">
        <f>_xlfn.IFNA(INDEX(Wolf2021FFProjections!$A$1:$Z$353,MATCH('WR Rankings Compare'!$D2,Wolf2021FFProjections!$B$1:$B$353,0),5),0)</f>
        <v>397.1</v>
      </c>
      <c r="H2">
        <f>RANK(F2,$F$2:$F$117)</f>
        <v>1</v>
      </c>
      <c r="I2">
        <f t="shared" ref="I2:I33" si="0">A2-H2</f>
        <v>0</v>
      </c>
    </row>
    <row r="3" spans="1:9" ht="15" thickBot="1" x14ac:dyDescent="0.35">
      <c r="A3" s="20">
        <v>2</v>
      </c>
      <c r="B3" s="18" t="s">
        <v>20</v>
      </c>
      <c r="C3" s="21" t="s">
        <v>351</v>
      </c>
      <c r="D3" t="str">
        <f t="shared" ref="D3:D66" si="1">TRIM(SUBSTITUTE(SUBSTITUTE(TRIM(LEFT(C3,LEN(C3)-(LEN(C3)-FIND(CHAR(160),C3)))),CHAR(160),""),".",""))</f>
        <v>Justin Jefferson</v>
      </c>
      <c r="E3">
        <f>_xlfn.IFNA(INDEX(Wolf2021FFProjections!$A$1:$Z$353,MATCH('WR Rankings Compare'!$D3,Wolf2021FFProjections!$B$1:$B$353,0),7),0)</f>
        <v>260.5</v>
      </c>
      <c r="F3">
        <f>_xlfn.IFNA(INDEX(Wolf2021FFProjections!$A$1:$Z$353,MATCH('WR Rankings Compare'!$D3,Wolf2021FFProjections!$B$1:$B$353,0),6),0)</f>
        <v>320</v>
      </c>
      <c r="G3">
        <f>_xlfn.IFNA(INDEX(Wolf2021FFProjections!$A$1:$Z$353,MATCH('WR Rankings Compare'!$D3,Wolf2021FFProjections!$B$1:$B$353,0),5),0)</f>
        <v>379.5</v>
      </c>
      <c r="H3">
        <f t="shared" ref="H3:H66" si="2">RANK(F3,$F$2:$F$117)</f>
        <v>2</v>
      </c>
      <c r="I3">
        <f t="shared" si="0"/>
        <v>0</v>
      </c>
    </row>
    <row r="4" spans="1:9" ht="15" thickBot="1" x14ac:dyDescent="0.35">
      <c r="A4" s="18">
        <v>3</v>
      </c>
      <c r="B4" s="18" t="s">
        <v>20</v>
      </c>
      <c r="C4" s="21" t="s">
        <v>352</v>
      </c>
      <c r="D4" t="str">
        <f t="shared" si="1"/>
        <v>Ja'Marr Chase</v>
      </c>
      <c r="E4">
        <f>_xlfn.IFNA(INDEX(Wolf2021FFProjections!$A$1:$Z$353,MATCH('WR Rankings Compare'!$D4,Wolf2021FFProjections!$B$1:$B$353,0),7),0)</f>
        <v>251.2</v>
      </c>
      <c r="F4">
        <f>_xlfn.IFNA(INDEX(Wolf2021FFProjections!$A$1:$Z$353,MATCH('WR Rankings Compare'!$D4,Wolf2021FFProjections!$B$1:$B$353,0),6),0)</f>
        <v>297.2</v>
      </c>
      <c r="G4">
        <f>_xlfn.IFNA(INDEX(Wolf2021FFProjections!$A$1:$Z$353,MATCH('WR Rankings Compare'!$D4,Wolf2021FFProjections!$B$1:$B$353,0),5),0)</f>
        <v>343.2</v>
      </c>
      <c r="H4">
        <f t="shared" si="2"/>
        <v>3</v>
      </c>
      <c r="I4">
        <f t="shared" si="0"/>
        <v>0</v>
      </c>
    </row>
    <row r="5" spans="1:9" ht="15" thickBot="1" x14ac:dyDescent="0.35">
      <c r="A5" s="20">
        <v>4</v>
      </c>
      <c r="B5" s="18" t="s">
        <v>20</v>
      </c>
      <c r="C5" s="21" t="s">
        <v>350</v>
      </c>
      <c r="D5" t="str">
        <f t="shared" si="1"/>
        <v>Stefon Diggs</v>
      </c>
      <c r="E5">
        <f>_xlfn.IFNA(INDEX(Wolf2021FFProjections!$A$1:$Z$353,MATCH('WR Rankings Compare'!$D5,Wolf2021FFProjections!$B$1:$B$353,0),7),0)</f>
        <v>182.4</v>
      </c>
      <c r="F5">
        <f>_xlfn.IFNA(INDEX(Wolf2021FFProjections!$A$1:$Z$353,MATCH('WR Rankings Compare'!$D5,Wolf2021FFProjections!$B$1:$B$353,0),6),0)</f>
        <v>238.4</v>
      </c>
      <c r="G5">
        <f>_xlfn.IFNA(INDEX(Wolf2021FFProjections!$A$1:$Z$353,MATCH('WR Rankings Compare'!$D5,Wolf2021FFProjections!$B$1:$B$353,0),5),0)</f>
        <v>294.39999999999998</v>
      </c>
      <c r="H5">
        <f t="shared" si="2"/>
        <v>6</v>
      </c>
      <c r="I5">
        <f t="shared" si="0"/>
        <v>-2</v>
      </c>
    </row>
    <row r="6" spans="1:9" ht="15" thickBot="1" x14ac:dyDescent="0.35">
      <c r="A6" s="20">
        <v>5</v>
      </c>
      <c r="B6" s="18" t="s">
        <v>20</v>
      </c>
      <c r="C6" s="19" t="s">
        <v>546</v>
      </c>
      <c r="D6" t="str">
        <f t="shared" si="1"/>
        <v>CeeDee Lamb</v>
      </c>
      <c r="E6">
        <f>_xlfn.IFNA(INDEX(Wolf2021FFProjections!$A$1:$Z$353,MATCH('WR Rankings Compare'!$D6,Wolf2021FFProjections!$B$1:$B$353,0),7),0)</f>
        <v>192.6</v>
      </c>
      <c r="F6">
        <f>_xlfn.IFNA(INDEX(Wolf2021FFProjections!$A$1:$Z$353,MATCH('WR Rankings Compare'!$D6,Wolf2021FFProjections!$B$1:$B$353,0),6),0)</f>
        <v>244.1</v>
      </c>
      <c r="G6">
        <f>_xlfn.IFNA(INDEX(Wolf2021FFProjections!$A$1:$Z$353,MATCH('WR Rankings Compare'!$D6,Wolf2021FFProjections!$B$1:$B$353,0),5),0)</f>
        <v>295.60000000000002</v>
      </c>
      <c r="H6">
        <f t="shared" si="2"/>
        <v>5</v>
      </c>
      <c r="I6">
        <f t="shared" si="0"/>
        <v>0</v>
      </c>
    </row>
    <row r="7" spans="1:9" ht="15" thickBot="1" x14ac:dyDescent="0.35">
      <c r="A7" s="18">
        <v>6</v>
      </c>
      <c r="B7" s="18" t="s">
        <v>20</v>
      </c>
      <c r="C7" s="21" t="s">
        <v>662</v>
      </c>
      <c r="D7" t="str">
        <f t="shared" si="1"/>
        <v>Davante Adams</v>
      </c>
      <c r="E7">
        <f>_xlfn.IFNA(INDEX(Wolf2021FFProjections!$A$1:$Z$353,MATCH('WR Rankings Compare'!$D7,Wolf2021FFProjections!$B$1:$B$353,0),7),0)</f>
        <v>197.8</v>
      </c>
      <c r="F7">
        <f>_xlfn.IFNA(INDEX(Wolf2021FFProjections!$A$1:$Z$353,MATCH('WR Rankings Compare'!$D7,Wolf2021FFProjections!$B$1:$B$353,0),6),0)</f>
        <v>251.8</v>
      </c>
      <c r="G7">
        <f>_xlfn.IFNA(INDEX(Wolf2021FFProjections!$A$1:$Z$353,MATCH('WR Rankings Compare'!$D7,Wolf2021FFProjections!$B$1:$B$353,0),5),0)</f>
        <v>305.8</v>
      </c>
      <c r="H7">
        <f t="shared" si="2"/>
        <v>4</v>
      </c>
      <c r="I7">
        <f t="shared" si="0"/>
        <v>2</v>
      </c>
    </row>
    <row r="8" spans="1:9" ht="15" thickBot="1" x14ac:dyDescent="0.35">
      <c r="A8" s="20">
        <v>7</v>
      </c>
      <c r="B8" s="18" t="s">
        <v>20</v>
      </c>
      <c r="C8" s="19" t="s">
        <v>663</v>
      </c>
      <c r="D8" t="str">
        <f t="shared" si="1"/>
        <v>Deebo Samuel</v>
      </c>
      <c r="E8">
        <f>_xlfn.IFNA(INDEX(Wolf2021FFProjections!$A$1:$Z$353,MATCH('WR Rankings Compare'!$D8,Wolf2021FFProjections!$B$1:$B$353,0),7),0)</f>
        <v>185.6</v>
      </c>
      <c r="F8">
        <f>_xlfn.IFNA(INDEX(Wolf2021FFProjections!$A$1:$Z$353,MATCH('WR Rankings Compare'!$D8,Wolf2021FFProjections!$B$1:$B$353,0),6),0)</f>
        <v>220.6</v>
      </c>
      <c r="G8">
        <f>_xlfn.IFNA(INDEX(Wolf2021FFProjections!$A$1:$Z$353,MATCH('WR Rankings Compare'!$D8,Wolf2021FFProjections!$B$1:$B$353,0),5),0)</f>
        <v>255.6</v>
      </c>
      <c r="H8">
        <f t="shared" si="2"/>
        <v>10</v>
      </c>
      <c r="I8">
        <f t="shared" si="0"/>
        <v>-3</v>
      </c>
    </row>
    <row r="9" spans="1:9" ht="15" thickBot="1" x14ac:dyDescent="0.35">
      <c r="A9" s="18">
        <v>8</v>
      </c>
      <c r="B9" s="18" t="s">
        <v>20</v>
      </c>
      <c r="C9" s="21" t="s">
        <v>547</v>
      </c>
      <c r="D9" t="str">
        <f t="shared" si="1"/>
        <v>Tyreek Hill</v>
      </c>
      <c r="E9">
        <f>_xlfn.IFNA(INDEX(Wolf2021FFProjections!$A$1:$Z$353,MATCH('WR Rankings Compare'!$D9,Wolf2021FFProjections!$B$1:$B$353,0),7),0)</f>
        <v>186.6</v>
      </c>
      <c r="F9">
        <f>_xlfn.IFNA(INDEX(Wolf2021FFProjections!$A$1:$Z$353,MATCH('WR Rankings Compare'!$D9,Wolf2021FFProjections!$B$1:$B$353,0),6),0)</f>
        <v>229.6</v>
      </c>
      <c r="G9">
        <f>_xlfn.IFNA(INDEX(Wolf2021FFProjections!$A$1:$Z$353,MATCH('WR Rankings Compare'!$D9,Wolf2021FFProjections!$B$1:$B$353,0),5),0)</f>
        <v>272.60000000000002</v>
      </c>
      <c r="H9">
        <f t="shared" si="2"/>
        <v>8</v>
      </c>
      <c r="I9">
        <f t="shared" si="0"/>
        <v>0</v>
      </c>
    </row>
    <row r="10" spans="1:9" ht="15" thickBot="1" x14ac:dyDescent="0.35">
      <c r="A10" s="20">
        <v>9</v>
      </c>
      <c r="B10" s="18" t="s">
        <v>20</v>
      </c>
      <c r="C10" s="19" t="s">
        <v>545</v>
      </c>
      <c r="D10" t="str">
        <f t="shared" si="1"/>
        <v>Mike Evans</v>
      </c>
      <c r="E10">
        <f>_xlfn.IFNA(INDEX(Wolf2021FFProjections!$A$1:$Z$353,MATCH('WR Rankings Compare'!$D10,Wolf2021FFProjections!$B$1:$B$353,0),7),0)</f>
        <v>192.5</v>
      </c>
      <c r="F10">
        <f>_xlfn.IFNA(INDEX(Wolf2021FFProjections!$A$1:$Z$353,MATCH('WR Rankings Compare'!$D10,Wolf2021FFProjections!$B$1:$B$353,0),6),0)</f>
        <v>234</v>
      </c>
      <c r="G10">
        <f>_xlfn.IFNA(INDEX(Wolf2021FFProjections!$A$1:$Z$353,MATCH('WR Rankings Compare'!$D10,Wolf2021FFProjections!$B$1:$B$353,0),5),0)</f>
        <v>275.5</v>
      </c>
      <c r="H10">
        <f t="shared" si="2"/>
        <v>7</v>
      </c>
      <c r="I10">
        <f t="shared" si="0"/>
        <v>2</v>
      </c>
    </row>
    <row r="11" spans="1:9" ht="15" thickBot="1" x14ac:dyDescent="0.35">
      <c r="A11" s="18">
        <v>10</v>
      </c>
      <c r="B11" s="18" t="s">
        <v>20</v>
      </c>
      <c r="C11" s="19" t="s">
        <v>548</v>
      </c>
      <c r="D11" t="str">
        <f t="shared" si="1"/>
        <v>Keenan Allen</v>
      </c>
      <c r="E11">
        <f>_xlfn.IFNA(INDEX(Wolf2021FFProjections!$A$1:$Z$353,MATCH('WR Rankings Compare'!$D11,Wolf2021FFProjections!$B$1:$B$353,0),7),0)</f>
        <v>157.19999999999999</v>
      </c>
      <c r="F11">
        <f>_xlfn.IFNA(INDEX(Wolf2021FFProjections!$A$1:$Z$353,MATCH('WR Rankings Compare'!$D11,Wolf2021FFProjections!$B$1:$B$353,0),6),0)</f>
        <v>210.2</v>
      </c>
      <c r="G11">
        <f>_xlfn.IFNA(INDEX(Wolf2021FFProjections!$A$1:$Z$353,MATCH('WR Rankings Compare'!$D11,Wolf2021FFProjections!$B$1:$B$353,0),5),0)</f>
        <v>263.2</v>
      </c>
      <c r="H11">
        <f t="shared" si="2"/>
        <v>16</v>
      </c>
      <c r="I11">
        <f t="shared" si="0"/>
        <v>-6</v>
      </c>
    </row>
    <row r="12" spans="1:9" ht="15" thickBot="1" x14ac:dyDescent="0.35">
      <c r="A12" s="20">
        <v>11</v>
      </c>
      <c r="B12" s="18" t="s">
        <v>20</v>
      </c>
      <c r="C12" s="21" t="s">
        <v>736</v>
      </c>
      <c r="D12" t="str">
        <f t="shared" si="1"/>
        <v>AJ Brown</v>
      </c>
      <c r="E12">
        <f>_xlfn.IFNA(INDEX(Wolf2021FFProjections!$A$1:$Z$353,MATCH('WR Rankings Compare'!$D12,Wolf2021FFProjections!$B$1:$B$353,0),7),0)</f>
        <v>174.8</v>
      </c>
      <c r="F12">
        <f>_xlfn.IFNA(INDEX(Wolf2021FFProjections!$A$1:$Z$353,MATCH('WR Rankings Compare'!$D12,Wolf2021FFProjections!$B$1:$B$353,0),6),0)</f>
        <v>215.8</v>
      </c>
      <c r="G12">
        <f>_xlfn.IFNA(INDEX(Wolf2021FFProjections!$A$1:$Z$353,MATCH('WR Rankings Compare'!$D12,Wolf2021FFProjections!$B$1:$B$353,0),5),0)</f>
        <v>256.8</v>
      </c>
      <c r="H12">
        <f t="shared" si="2"/>
        <v>14</v>
      </c>
      <c r="I12">
        <f t="shared" si="0"/>
        <v>-3</v>
      </c>
    </row>
    <row r="13" spans="1:9" ht="15" thickBot="1" x14ac:dyDescent="0.35">
      <c r="A13" s="20">
        <v>12</v>
      </c>
      <c r="B13" s="18" t="s">
        <v>20</v>
      </c>
      <c r="C13" s="19" t="s">
        <v>735</v>
      </c>
      <c r="D13" t="str">
        <f t="shared" si="1"/>
        <v>Michael Pittman Jr</v>
      </c>
      <c r="E13">
        <f>_xlfn.IFNA(INDEX(Wolf2021FFProjections!$A$1:$Z$353,MATCH('WR Rankings Compare'!$D13,Wolf2021FFProjections!$B$1:$B$353,0),7),0)</f>
        <v>168.3</v>
      </c>
      <c r="F13">
        <f>_xlfn.IFNA(INDEX(Wolf2021FFProjections!$A$1:$Z$353,MATCH('WR Rankings Compare'!$D13,Wolf2021FFProjections!$B$1:$B$353,0),6),0)</f>
        <v>216.8</v>
      </c>
      <c r="G13">
        <f>_xlfn.IFNA(INDEX(Wolf2021FFProjections!$A$1:$Z$353,MATCH('WR Rankings Compare'!$D13,Wolf2021FFProjections!$B$1:$B$353,0),5),0)</f>
        <v>265.3</v>
      </c>
      <c r="H13">
        <f t="shared" si="2"/>
        <v>13</v>
      </c>
      <c r="I13">
        <f t="shared" si="0"/>
        <v>-1</v>
      </c>
    </row>
    <row r="14" spans="1:9" ht="15" thickBot="1" x14ac:dyDescent="0.35">
      <c r="A14" s="18">
        <v>13</v>
      </c>
      <c r="B14" s="18" t="s">
        <v>20</v>
      </c>
      <c r="C14" s="21" t="s">
        <v>550</v>
      </c>
      <c r="D14" t="str">
        <f t="shared" si="1"/>
        <v>Courtland Sutton</v>
      </c>
      <c r="E14">
        <f>_xlfn.IFNA(INDEX(Wolf2021FFProjections!$A$1:$Z$353,MATCH('WR Rankings Compare'!$D14,Wolf2021FFProjections!$B$1:$B$353,0),7),0)</f>
        <v>178.5</v>
      </c>
      <c r="F14">
        <f>_xlfn.IFNA(INDEX(Wolf2021FFProjections!$A$1:$Z$353,MATCH('WR Rankings Compare'!$D14,Wolf2021FFProjections!$B$1:$B$353,0),6),0)</f>
        <v>218</v>
      </c>
      <c r="G14">
        <f>_xlfn.IFNA(INDEX(Wolf2021FFProjections!$A$1:$Z$353,MATCH('WR Rankings Compare'!$D14,Wolf2021FFProjections!$B$1:$B$353,0),5),0)</f>
        <v>257.5</v>
      </c>
      <c r="H14">
        <f t="shared" si="2"/>
        <v>12</v>
      </c>
      <c r="I14">
        <f t="shared" si="0"/>
        <v>1</v>
      </c>
    </row>
    <row r="15" spans="1:9" ht="15" thickBot="1" x14ac:dyDescent="0.35">
      <c r="A15" s="20">
        <v>14</v>
      </c>
      <c r="B15" s="18" t="s">
        <v>20</v>
      </c>
      <c r="C15" s="19" t="s">
        <v>353</v>
      </c>
      <c r="D15" t="str">
        <f t="shared" si="1"/>
        <v>Tee Higgins</v>
      </c>
      <c r="E15">
        <f>_xlfn.IFNA(INDEX(Wolf2021FFProjections!$A$1:$Z$353,MATCH('WR Rankings Compare'!$D15,Wolf2021FFProjections!$B$1:$B$353,0),7),0)</f>
        <v>162.4</v>
      </c>
      <c r="F15">
        <f>_xlfn.IFNA(INDEX(Wolf2021FFProjections!$A$1:$Z$353,MATCH('WR Rankings Compare'!$D15,Wolf2021FFProjections!$B$1:$B$353,0),6),0)</f>
        <v>203.9</v>
      </c>
      <c r="G15">
        <f>_xlfn.IFNA(INDEX(Wolf2021FFProjections!$A$1:$Z$353,MATCH('WR Rankings Compare'!$D15,Wolf2021FFProjections!$B$1:$B$353,0),5),0)</f>
        <v>245.4</v>
      </c>
      <c r="H15">
        <f t="shared" si="2"/>
        <v>21</v>
      </c>
      <c r="I15">
        <f t="shared" si="0"/>
        <v>-7</v>
      </c>
    </row>
    <row r="16" spans="1:9" ht="15" thickBot="1" x14ac:dyDescent="0.35">
      <c r="A16" s="18">
        <v>15</v>
      </c>
      <c r="B16" s="18" t="s">
        <v>20</v>
      </c>
      <c r="C16" s="19" t="s">
        <v>764</v>
      </c>
      <c r="D16" t="str">
        <f t="shared" si="1"/>
        <v>Allen Robinson II</v>
      </c>
      <c r="E16">
        <f>_xlfn.IFNA(INDEX(Wolf2021FFProjections!$A$1:$Z$353,MATCH('WR Rankings Compare'!$D16,Wolf2021FFProjections!$B$1:$B$353,0),7),0)</f>
        <v>181</v>
      </c>
      <c r="F16">
        <f>_xlfn.IFNA(INDEX(Wolf2021FFProjections!$A$1:$Z$353,MATCH('WR Rankings Compare'!$D16,Wolf2021FFProjections!$B$1:$B$353,0),6),0)</f>
        <v>227</v>
      </c>
      <c r="G16">
        <f>_xlfn.IFNA(INDEX(Wolf2021FFProjections!$A$1:$Z$353,MATCH('WR Rankings Compare'!$D16,Wolf2021FFProjections!$B$1:$B$353,0),5),0)</f>
        <v>273</v>
      </c>
      <c r="H16">
        <f t="shared" si="2"/>
        <v>9</v>
      </c>
      <c r="I16">
        <f t="shared" si="0"/>
        <v>6</v>
      </c>
    </row>
    <row r="17" spans="1:9" ht="15" thickBot="1" x14ac:dyDescent="0.35">
      <c r="A17" s="20">
        <v>16</v>
      </c>
      <c r="B17" s="18" t="s">
        <v>20</v>
      </c>
      <c r="C17" s="21" t="s">
        <v>357</v>
      </c>
      <c r="D17" t="str">
        <f t="shared" si="1"/>
        <v>Gabriel Davis</v>
      </c>
      <c r="E17">
        <f>_xlfn.IFNA(INDEX(Wolf2021FFProjections!$A$1:$Z$353,MATCH('WR Rankings Compare'!$D17,Wolf2021FFProjections!$B$1:$B$353,0),7),0)</f>
        <v>170</v>
      </c>
      <c r="F17">
        <f>_xlfn.IFNA(INDEX(Wolf2021FFProjections!$A$1:$Z$353,MATCH('WR Rankings Compare'!$D17,Wolf2021FFProjections!$B$1:$B$353,0),6),0)</f>
        <v>204</v>
      </c>
      <c r="G17">
        <f>_xlfn.IFNA(INDEX(Wolf2021FFProjections!$A$1:$Z$353,MATCH('WR Rankings Compare'!$D17,Wolf2021FFProjections!$B$1:$B$353,0),5),0)</f>
        <v>238</v>
      </c>
      <c r="H17">
        <f t="shared" si="2"/>
        <v>20</v>
      </c>
      <c r="I17">
        <f t="shared" si="0"/>
        <v>-4</v>
      </c>
    </row>
    <row r="18" spans="1:9" ht="15" thickBot="1" x14ac:dyDescent="0.35">
      <c r="A18" s="18">
        <v>17</v>
      </c>
      <c r="B18" s="18" t="s">
        <v>20</v>
      </c>
      <c r="C18" s="19" t="s">
        <v>552</v>
      </c>
      <c r="D18" t="str">
        <f t="shared" si="1"/>
        <v>Mike Williams</v>
      </c>
      <c r="E18">
        <f>_xlfn.IFNA(INDEX(Wolf2021FFProjections!$A$1:$Z$353,MATCH('WR Rankings Compare'!$D18,Wolf2021FFProjections!$B$1:$B$353,0),7),0)</f>
        <v>180.1</v>
      </c>
      <c r="F18">
        <f>_xlfn.IFNA(INDEX(Wolf2021FFProjections!$A$1:$Z$353,MATCH('WR Rankings Compare'!$D18,Wolf2021FFProjections!$B$1:$B$353,0),6),0)</f>
        <v>219.1</v>
      </c>
      <c r="G18">
        <f>_xlfn.IFNA(INDEX(Wolf2021FFProjections!$A$1:$Z$353,MATCH('WR Rankings Compare'!$D18,Wolf2021FFProjections!$B$1:$B$353,0),5),0)</f>
        <v>258.10000000000002</v>
      </c>
      <c r="H18">
        <f t="shared" si="2"/>
        <v>11</v>
      </c>
      <c r="I18">
        <f t="shared" si="0"/>
        <v>6</v>
      </c>
    </row>
    <row r="19" spans="1:9" ht="15" thickBot="1" x14ac:dyDescent="0.35">
      <c r="A19" s="18">
        <v>18</v>
      </c>
      <c r="B19" s="18" t="s">
        <v>20</v>
      </c>
      <c r="C19" s="21" t="s">
        <v>551</v>
      </c>
      <c r="D19" t="str">
        <f t="shared" si="1"/>
        <v>Jaylen Waddle</v>
      </c>
      <c r="E19">
        <f>_xlfn.IFNA(INDEX(Wolf2021FFProjections!$A$1:$Z$353,MATCH('WR Rankings Compare'!$D19,Wolf2021FFProjections!$B$1:$B$353,0),7),0)</f>
        <v>156.5</v>
      </c>
      <c r="F19">
        <f>_xlfn.IFNA(INDEX(Wolf2021FFProjections!$A$1:$Z$353,MATCH('WR Rankings Compare'!$D19,Wolf2021FFProjections!$B$1:$B$353,0),6),0)</f>
        <v>201</v>
      </c>
      <c r="G19">
        <f>_xlfn.IFNA(INDEX(Wolf2021FFProjections!$A$1:$Z$353,MATCH('WR Rankings Compare'!$D19,Wolf2021FFProjections!$B$1:$B$353,0),5),0)</f>
        <v>245.5</v>
      </c>
      <c r="H19">
        <f t="shared" si="2"/>
        <v>22</v>
      </c>
      <c r="I19">
        <f t="shared" si="0"/>
        <v>-4</v>
      </c>
    </row>
    <row r="20" spans="1:9" ht="15" thickBot="1" x14ac:dyDescent="0.35">
      <c r="A20" s="20">
        <v>19</v>
      </c>
      <c r="B20" s="18" t="s">
        <v>20</v>
      </c>
      <c r="C20" s="19" t="s">
        <v>549</v>
      </c>
      <c r="D20" t="str">
        <f t="shared" si="1"/>
        <v>Diontae Johnson</v>
      </c>
      <c r="E20">
        <f>_xlfn.IFNA(INDEX(Wolf2021FFProjections!$A$1:$Z$353,MATCH('WR Rankings Compare'!$D20,Wolf2021FFProjections!$B$1:$B$353,0),7),0)</f>
        <v>150.80000000000001</v>
      </c>
      <c r="F20">
        <f>_xlfn.IFNA(INDEX(Wolf2021FFProjections!$A$1:$Z$353,MATCH('WR Rankings Compare'!$D20,Wolf2021FFProjections!$B$1:$B$353,0),6),0)</f>
        <v>197.3</v>
      </c>
      <c r="G20">
        <f>_xlfn.IFNA(INDEX(Wolf2021FFProjections!$A$1:$Z$353,MATCH('WR Rankings Compare'!$D20,Wolf2021FFProjections!$B$1:$B$353,0),5),0)</f>
        <v>243.8</v>
      </c>
      <c r="H20">
        <f t="shared" si="2"/>
        <v>24</v>
      </c>
      <c r="I20">
        <f t="shared" si="0"/>
        <v>-5</v>
      </c>
    </row>
    <row r="21" spans="1:9" ht="15" thickBot="1" x14ac:dyDescent="0.35">
      <c r="A21" s="18">
        <v>20</v>
      </c>
      <c r="B21" s="18" t="s">
        <v>20</v>
      </c>
      <c r="C21" s="19" t="s">
        <v>737</v>
      </c>
      <c r="D21" t="str">
        <f t="shared" si="1"/>
        <v>Amon-Ra St Brown</v>
      </c>
      <c r="E21">
        <f>_xlfn.IFNA(INDEX(Wolf2021FFProjections!$A$1:$Z$353,MATCH('WR Rankings Compare'!$D21,Wolf2021FFProjections!$B$1:$B$353,0),7),0)</f>
        <v>160</v>
      </c>
      <c r="F21">
        <f>_xlfn.IFNA(INDEX(Wolf2021FFProjections!$A$1:$Z$353,MATCH('WR Rankings Compare'!$D21,Wolf2021FFProjections!$B$1:$B$353,0),6),0)</f>
        <v>206.5</v>
      </c>
      <c r="G21">
        <f>_xlfn.IFNA(INDEX(Wolf2021FFProjections!$A$1:$Z$353,MATCH('WR Rankings Compare'!$D21,Wolf2021FFProjections!$B$1:$B$353,0),5),0)</f>
        <v>253</v>
      </c>
      <c r="H21">
        <f t="shared" si="2"/>
        <v>18</v>
      </c>
      <c r="I21">
        <f t="shared" si="0"/>
        <v>2</v>
      </c>
    </row>
    <row r="22" spans="1:9" ht="15" thickBot="1" x14ac:dyDescent="0.35">
      <c r="A22" s="20">
        <v>21</v>
      </c>
      <c r="B22" s="18" t="s">
        <v>20</v>
      </c>
      <c r="C22" s="21" t="s">
        <v>555</v>
      </c>
      <c r="D22" t="str">
        <f t="shared" si="1"/>
        <v>Brandin Cooks</v>
      </c>
      <c r="E22">
        <f>_xlfn.IFNA(INDEX(Wolf2021FFProjections!$A$1:$Z$353,MATCH('WR Rankings Compare'!$D22,Wolf2021FFProjections!$B$1:$B$353,0),7),0)</f>
        <v>151.80000000000001</v>
      </c>
      <c r="F22">
        <f>_xlfn.IFNA(INDEX(Wolf2021FFProjections!$A$1:$Z$353,MATCH('WR Rankings Compare'!$D22,Wolf2021FFProjections!$B$1:$B$353,0),6),0)</f>
        <v>195.8</v>
      </c>
      <c r="G22">
        <f>_xlfn.IFNA(INDEX(Wolf2021FFProjections!$A$1:$Z$353,MATCH('WR Rankings Compare'!$D22,Wolf2021FFProjections!$B$1:$B$353,0),5),0)</f>
        <v>239.8</v>
      </c>
      <c r="H22">
        <f t="shared" si="2"/>
        <v>25</v>
      </c>
      <c r="I22">
        <f t="shared" si="0"/>
        <v>-4</v>
      </c>
    </row>
    <row r="23" spans="1:9" ht="15" thickBot="1" x14ac:dyDescent="0.35">
      <c r="A23" s="18">
        <v>22</v>
      </c>
      <c r="B23" s="18" t="s">
        <v>20</v>
      </c>
      <c r="C23" s="19" t="s">
        <v>553</v>
      </c>
      <c r="D23" t="str">
        <f t="shared" si="1"/>
        <v>Terry McLaurin</v>
      </c>
      <c r="E23">
        <f>_xlfn.IFNA(INDEX(Wolf2021FFProjections!$A$1:$Z$353,MATCH('WR Rankings Compare'!$D23,Wolf2021FFProjections!$B$1:$B$353,0),7),0)</f>
        <v>143.4</v>
      </c>
      <c r="F23">
        <f>_xlfn.IFNA(INDEX(Wolf2021FFProjections!$A$1:$Z$353,MATCH('WR Rankings Compare'!$D23,Wolf2021FFProjections!$B$1:$B$353,0),6),0)</f>
        <v>182.9</v>
      </c>
      <c r="G23">
        <f>_xlfn.IFNA(INDEX(Wolf2021FFProjections!$A$1:$Z$353,MATCH('WR Rankings Compare'!$D23,Wolf2021FFProjections!$B$1:$B$353,0),5),0)</f>
        <v>222.4</v>
      </c>
      <c r="H23">
        <f t="shared" si="2"/>
        <v>31</v>
      </c>
      <c r="I23">
        <f t="shared" si="0"/>
        <v>-9</v>
      </c>
    </row>
    <row r="24" spans="1:9" ht="15" thickBot="1" x14ac:dyDescent="0.35">
      <c r="A24" s="20">
        <v>23</v>
      </c>
      <c r="B24" s="18" t="s">
        <v>20</v>
      </c>
      <c r="C24" s="21" t="s">
        <v>562</v>
      </c>
      <c r="D24" t="str">
        <f t="shared" si="1"/>
        <v>Chris Godwin</v>
      </c>
      <c r="E24">
        <f>_xlfn.IFNA(INDEX(Wolf2021FFProjections!$A$1:$Z$353,MATCH('WR Rankings Compare'!$D24,Wolf2021FFProjections!$B$1:$B$353,0),7),0)</f>
        <v>134.80000000000001</v>
      </c>
      <c r="F24">
        <f>_xlfn.IFNA(INDEX(Wolf2021FFProjections!$A$1:$Z$353,MATCH('WR Rankings Compare'!$D24,Wolf2021FFProjections!$B$1:$B$353,0),6),0)</f>
        <v>176.3</v>
      </c>
      <c r="G24">
        <f>_xlfn.IFNA(INDEX(Wolf2021FFProjections!$A$1:$Z$353,MATCH('WR Rankings Compare'!$D24,Wolf2021FFProjections!$B$1:$B$353,0),5),0)</f>
        <v>217.8</v>
      </c>
      <c r="H24">
        <f t="shared" si="2"/>
        <v>35</v>
      </c>
      <c r="I24">
        <f t="shared" si="0"/>
        <v>-12</v>
      </c>
    </row>
    <row r="25" spans="1:9" ht="15" thickBot="1" x14ac:dyDescent="0.35">
      <c r="A25" s="18">
        <v>24</v>
      </c>
      <c r="B25" s="18" t="s">
        <v>20</v>
      </c>
      <c r="C25" s="19" t="s">
        <v>561</v>
      </c>
      <c r="D25" t="str">
        <f t="shared" si="1"/>
        <v>Jerry Jeudy</v>
      </c>
      <c r="E25">
        <f>_xlfn.IFNA(INDEX(Wolf2021FFProjections!$A$1:$Z$353,MATCH('WR Rankings Compare'!$D25,Wolf2021FFProjections!$B$1:$B$353,0),7),0)</f>
        <v>134</v>
      </c>
      <c r="F25">
        <f>_xlfn.IFNA(INDEX(Wolf2021FFProjections!$A$1:$Z$353,MATCH('WR Rankings Compare'!$D25,Wolf2021FFProjections!$B$1:$B$353,0),6),0)</f>
        <v>172</v>
      </c>
      <c r="G25">
        <f>_xlfn.IFNA(INDEX(Wolf2021FFProjections!$A$1:$Z$353,MATCH('WR Rankings Compare'!$D25,Wolf2021FFProjections!$B$1:$B$353,0),5),0)</f>
        <v>210</v>
      </c>
      <c r="H25">
        <f t="shared" si="2"/>
        <v>38</v>
      </c>
      <c r="I25">
        <f t="shared" si="0"/>
        <v>-14</v>
      </c>
    </row>
    <row r="26" spans="1:9" ht="15" thickBot="1" x14ac:dyDescent="0.35">
      <c r="A26" s="20">
        <v>25</v>
      </c>
      <c r="B26" s="18" t="s">
        <v>20</v>
      </c>
      <c r="C26" s="21" t="s">
        <v>554</v>
      </c>
      <c r="D26" t="str">
        <f t="shared" si="1"/>
        <v>Marquise Brown</v>
      </c>
      <c r="E26">
        <f>_xlfn.IFNA(INDEX(Wolf2021FFProjections!$A$1:$Z$353,MATCH('WR Rankings Compare'!$D26,Wolf2021FFProjections!$B$1:$B$353,0),7),0)</f>
        <v>140.80000000000001</v>
      </c>
      <c r="F26">
        <f>_xlfn.IFNA(INDEX(Wolf2021FFProjections!$A$1:$Z$353,MATCH('WR Rankings Compare'!$D26,Wolf2021FFProjections!$B$1:$B$353,0),6),0)</f>
        <v>177.3</v>
      </c>
      <c r="G26">
        <f>_xlfn.IFNA(INDEX(Wolf2021FFProjections!$A$1:$Z$353,MATCH('WR Rankings Compare'!$D26,Wolf2021FFProjections!$B$1:$B$353,0),5),0)</f>
        <v>213.8</v>
      </c>
      <c r="H26">
        <f t="shared" si="2"/>
        <v>33</v>
      </c>
      <c r="I26">
        <f t="shared" si="0"/>
        <v>-8</v>
      </c>
    </row>
    <row r="27" spans="1:9" ht="15" thickBot="1" x14ac:dyDescent="0.35">
      <c r="A27" s="18">
        <v>26</v>
      </c>
      <c r="B27" s="18" t="s">
        <v>20</v>
      </c>
      <c r="C27" s="19" t="s">
        <v>558</v>
      </c>
      <c r="D27" t="str">
        <f t="shared" si="1"/>
        <v>DJ Moore</v>
      </c>
      <c r="E27">
        <f>_xlfn.IFNA(INDEX(Wolf2021FFProjections!$A$1:$Z$353,MATCH('WR Rankings Compare'!$D27,Wolf2021FFProjections!$B$1:$B$353,0),7),0)</f>
        <v>156.5</v>
      </c>
      <c r="F27">
        <f>_xlfn.IFNA(INDEX(Wolf2021FFProjections!$A$1:$Z$353,MATCH('WR Rankings Compare'!$D27,Wolf2021FFProjections!$B$1:$B$353,0),6),0)</f>
        <v>198</v>
      </c>
      <c r="G27">
        <f>_xlfn.IFNA(INDEX(Wolf2021FFProjections!$A$1:$Z$353,MATCH('WR Rankings Compare'!$D27,Wolf2021FFProjections!$B$1:$B$353,0),5),0)</f>
        <v>239.5</v>
      </c>
      <c r="H27">
        <f t="shared" si="2"/>
        <v>23</v>
      </c>
      <c r="I27">
        <f t="shared" si="0"/>
        <v>3</v>
      </c>
    </row>
    <row r="28" spans="1:9" ht="15" thickBot="1" x14ac:dyDescent="0.35">
      <c r="A28" s="18">
        <v>27</v>
      </c>
      <c r="B28" s="18" t="s">
        <v>20</v>
      </c>
      <c r="C28" s="19" t="s">
        <v>665</v>
      </c>
      <c r="D28" t="str">
        <f t="shared" si="1"/>
        <v>JuJu Smith-Schuster</v>
      </c>
      <c r="E28">
        <f>_xlfn.IFNA(INDEX(Wolf2021FFProjections!$A$1:$Z$353,MATCH('WR Rankings Compare'!$D28,Wolf2021FFProjections!$B$1:$B$353,0),7),0)</f>
        <v>143.9</v>
      </c>
      <c r="F28">
        <f>_xlfn.IFNA(INDEX(Wolf2021FFProjections!$A$1:$Z$353,MATCH('WR Rankings Compare'!$D28,Wolf2021FFProjections!$B$1:$B$353,0),6),0)</f>
        <v>184.9</v>
      </c>
      <c r="G28">
        <f>_xlfn.IFNA(INDEX(Wolf2021FFProjections!$A$1:$Z$353,MATCH('WR Rankings Compare'!$D28,Wolf2021FFProjections!$B$1:$B$353,0),5),0)</f>
        <v>225.9</v>
      </c>
      <c r="H28">
        <f t="shared" si="2"/>
        <v>29</v>
      </c>
      <c r="I28">
        <f t="shared" si="0"/>
        <v>-2</v>
      </c>
    </row>
    <row r="29" spans="1:9" ht="15" thickBot="1" x14ac:dyDescent="0.35">
      <c r="A29" s="20">
        <v>28</v>
      </c>
      <c r="B29" s="18" t="s">
        <v>20</v>
      </c>
      <c r="C29" s="21" t="s">
        <v>667</v>
      </c>
      <c r="D29" t="str">
        <f t="shared" si="1"/>
        <v>Brandon Aiyuk</v>
      </c>
      <c r="E29">
        <f>_xlfn.IFNA(INDEX(Wolf2021FFProjections!$A$1:$Z$353,MATCH('WR Rankings Compare'!$D29,Wolf2021FFProjections!$B$1:$B$353,0),7),0)</f>
        <v>155.5</v>
      </c>
      <c r="F29">
        <f>_xlfn.IFNA(INDEX(Wolf2021FFProjections!$A$1:$Z$353,MATCH('WR Rankings Compare'!$D29,Wolf2021FFProjections!$B$1:$B$353,0),6),0)</f>
        <v>187.5</v>
      </c>
      <c r="G29">
        <f>_xlfn.IFNA(INDEX(Wolf2021FFProjections!$A$1:$Z$353,MATCH('WR Rankings Compare'!$D29,Wolf2021FFProjections!$B$1:$B$353,0),5),0)</f>
        <v>219.5</v>
      </c>
      <c r="H29">
        <f t="shared" si="2"/>
        <v>27</v>
      </c>
      <c r="I29">
        <f t="shared" si="0"/>
        <v>1</v>
      </c>
    </row>
    <row r="30" spans="1:9" ht="15" thickBot="1" x14ac:dyDescent="0.35">
      <c r="A30" s="18">
        <v>29</v>
      </c>
      <c r="B30" s="18" t="s">
        <v>20</v>
      </c>
      <c r="C30" s="19" t="s">
        <v>354</v>
      </c>
      <c r="D30" t="str">
        <f t="shared" si="1"/>
        <v>Adam Thielen</v>
      </c>
      <c r="E30">
        <f>_xlfn.IFNA(INDEX(Wolf2021FFProjections!$A$1:$Z$353,MATCH('WR Rankings Compare'!$D30,Wolf2021FFProjections!$B$1:$B$353,0),7),0)</f>
        <v>165.6</v>
      </c>
      <c r="F30">
        <f>_xlfn.IFNA(INDEX(Wolf2021FFProjections!$A$1:$Z$353,MATCH('WR Rankings Compare'!$D30,Wolf2021FFProjections!$B$1:$B$353,0),6),0)</f>
        <v>207.1</v>
      </c>
      <c r="G30">
        <f>_xlfn.IFNA(INDEX(Wolf2021FFProjections!$A$1:$Z$353,MATCH('WR Rankings Compare'!$D30,Wolf2021FFProjections!$B$1:$B$353,0),5),0)</f>
        <v>248.6</v>
      </c>
      <c r="H30">
        <f t="shared" si="2"/>
        <v>17</v>
      </c>
      <c r="I30">
        <f t="shared" si="0"/>
        <v>12</v>
      </c>
    </row>
    <row r="31" spans="1:9" ht="15" thickBot="1" x14ac:dyDescent="0.35">
      <c r="A31" s="20">
        <v>30</v>
      </c>
      <c r="B31" s="18" t="s">
        <v>20</v>
      </c>
      <c r="C31" s="21" t="s">
        <v>556</v>
      </c>
      <c r="D31" t="str">
        <f t="shared" si="1"/>
        <v>Rashod Bateman</v>
      </c>
      <c r="E31">
        <f>_xlfn.IFNA(INDEX(Wolf2021FFProjections!$A$1:$Z$353,MATCH('WR Rankings Compare'!$D31,Wolf2021FFProjections!$B$1:$B$353,0),7),0)</f>
        <v>145</v>
      </c>
      <c r="F31">
        <f>_xlfn.IFNA(INDEX(Wolf2021FFProjections!$A$1:$Z$353,MATCH('WR Rankings Compare'!$D31,Wolf2021FFProjections!$B$1:$B$353,0),6),0)</f>
        <v>182</v>
      </c>
      <c r="G31">
        <f>_xlfn.IFNA(INDEX(Wolf2021FFProjections!$A$1:$Z$353,MATCH('WR Rankings Compare'!$D31,Wolf2021FFProjections!$B$1:$B$353,0),5),0)</f>
        <v>219</v>
      </c>
      <c r="H31">
        <f t="shared" si="2"/>
        <v>32</v>
      </c>
      <c r="I31">
        <f t="shared" si="0"/>
        <v>-2</v>
      </c>
    </row>
    <row r="32" spans="1:9" ht="15" thickBot="1" x14ac:dyDescent="0.35">
      <c r="A32" s="18">
        <v>31</v>
      </c>
      <c r="B32" s="18" t="s">
        <v>20</v>
      </c>
      <c r="C32" s="19" t="s">
        <v>557</v>
      </c>
      <c r="D32" t="str">
        <f t="shared" si="1"/>
        <v>Darnell Mooney</v>
      </c>
      <c r="E32">
        <f>_xlfn.IFNA(INDEX(Wolf2021FFProjections!$A$1:$Z$353,MATCH('WR Rankings Compare'!$D32,Wolf2021FFProjections!$B$1:$B$353,0),7),0)</f>
        <v>146.4</v>
      </c>
      <c r="F32">
        <f>_xlfn.IFNA(INDEX(Wolf2021FFProjections!$A$1:$Z$353,MATCH('WR Rankings Compare'!$D32,Wolf2021FFProjections!$B$1:$B$353,0),6),0)</f>
        <v>187.9</v>
      </c>
      <c r="G32">
        <f>_xlfn.IFNA(INDEX(Wolf2021FFProjections!$A$1:$Z$353,MATCH('WR Rankings Compare'!$D32,Wolf2021FFProjections!$B$1:$B$353,0),5),0)</f>
        <v>229.4</v>
      </c>
      <c r="H32">
        <f t="shared" si="2"/>
        <v>26</v>
      </c>
      <c r="I32">
        <f t="shared" si="0"/>
        <v>5</v>
      </c>
    </row>
    <row r="33" spans="1:9" ht="15" thickBot="1" x14ac:dyDescent="0.35">
      <c r="A33" s="20">
        <v>32</v>
      </c>
      <c r="B33" s="18" t="s">
        <v>20</v>
      </c>
      <c r="C33" s="21" t="s">
        <v>568</v>
      </c>
      <c r="D33" t="str">
        <f t="shared" si="1"/>
        <v>Michael Thomas</v>
      </c>
      <c r="E33">
        <f>_xlfn.IFNA(INDEX(Wolf2021FFProjections!$A$1:$Z$353,MATCH('WR Rankings Compare'!$D33,Wolf2021FFProjections!$B$1:$B$353,0),7),0)</f>
        <v>160.19999999999999</v>
      </c>
      <c r="F33">
        <f>_xlfn.IFNA(INDEX(Wolf2021FFProjections!$A$1:$Z$353,MATCH('WR Rankings Compare'!$D33,Wolf2021FFProjections!$B$1:$B$353,0),6),0)</f>
        <v>205.2</v>
      </c>
      <c r="G33">
        <f>_xlfn.IFNA(INDEX(Wolf2021FFProjections!$A$1:$Z$353,MATCH('WR Rankings Compare'!$D33,Wolf2021FFProjections!$B$1:$B$353,0),5),0)</f>
        <v>250.2</v>
      </c>
      <c r="H33">
        <f t="shared" si="2"/>
        <v>19</v>
      </c>
      <c r="I33">
        <f t="shared" si="0"/>
        <v>13</v>
      </c>
    </row>
    <row r="34" spans="1:9" ht="15" thickBot="1" x14ac:dyDescent="0.35">
      <c r="A34" s="18">
        <v>33</v>
      </c>
      <c r="B34" s="18" t="s">
        <v>20</v>
      </c>
      <c r="C34" s="19" t="s">
        <v>664</v>
      </c>
      <c r="D34" t="str">
        <f t="shared" si="1"/>
        <v>Hunter Renfrow</v>
      </c>
      <c r="E34">
        <f>_xlfn.IFNA(INDEX(Wolf2021FFProjections!$A$1:$Z$353,MATCH('WR Rankings Compare'!$D34,Wolf2021FFProjections!$B$1:$B$353,0),7),0)</f>
        <v>161.1</v>
      </c>
      <c r="F34">
        <f>_xlfn.IFNA(INDEX(Wolf2021FFProjections!$A$1:$Z$353,MATCH('WR Rankings Compare'!$D34,Wolf2021FFProjections!$B$1:$B$353,0),6),0)</f>
        <v>215.6</v>
      </c>
      <c r="G34">
        <f>_xlfn.IFNA(INDEX(Wolf2021FFProjections!$A$1:$Z$353,MATCH('WR Rankings Compare'!$D34,Wolf2021FFProjections!$B$1:$B$353,0),5),0)</f>
        <v>270.10000000000002</v>
      </c>
      <c r="H34">
        <f t="shared" si="2"/>
        <v>15</v>
      </c>
      <c r="I34">
        <f t="shared" ref="I34:I65" si="3">A34-H34</f>
        <v>18</v>
      </c>
    </row>
    <row r="35" spans="1:9" ht="15" thickBot="1" x14ac:dyDescent="0.35">
      <c r="A35" s="20">
        <v>34</v>
      </c>
      <c r="B35" s="18" t="s">
        <v>20</v>
      </c>
      <c r="C35" s="21" t="s">
        <v>559</v>
      </c>
      <c r="D35" t="str">
        <f t="shared" si="1"/>
        <v>DK Metcalf</v>
      </c>
      <c r="E35">
        <f>_xlfn.IFNA(INDEX(Wolf2021FFProjections!$A$1:$Z$353,MATCH('WR Rankings Compare'!$D35,Wolf2021FFProjections!$B$1:$B$353,0),7),0)</f>
        <v>142.30000000000001</v>
      </c>
      <c r="F35">
        <f>_xlfn.IFNA(INDEX(Wolf2021FFProjections!$A$1:$Z$353,MATCH('WR Rankings Compare'!$D35,Wolf2021FFProjections!$B$1:$B$353,0),6),0)</f>
        <v>174.3</v>
      </c>
      <c r="G35">
        <f>_xlfn.IFNA(INDEX(Wolf2021FFProjections!$A$1:$Z$353,MATCH('WR Rankings Compare'!$D35,Wolf2021FFProjections!$B$1:$B$353,0),5),0)</f>
        <v>206.3</v>
      </c>
      <c r="H35">
        <f t="shared" si="2"/>
        <v>36</v>
      </c>
      <c r="I35">
        <f t="shared" si="3"/>
        <v>-2</v>
      </c>
    </row>
    <row r="36" spans="1:9" ht="15" thickBot="1" x14ac:dyDescent="0.35">
      <c r="A36" s="20">
        <v>35</v>
      </c>
      <c r="B36" s="18" t="s">
        <v>20</v>
      </c>
      <c r="C36" s="19" t="s">
        <v>566</v>
      </c>
      <c r="D36" t="str">
        <f t="shared" si="1"/>
        <v>Drake London</v>
      </c>
      <c r="E36">
        <f>_xlfn.IFNA(INDEX(Wolf2021FFProjections!$A$1:$Z$353,MATCH('WR Rankings Compare'!$D36,Wolf2021FFProjections!$B$1:$B$353,0),7),0)</f>
        <v>141.80000000000001</v>
      </c>
      <c r="F36">
        <f>_xlfn.IFNA(INDEX(Wolf2021FFProjections!$A$1:$Z$353,MATCH('WR Rankings Compare'!$D36,Wolf2021FFProjections!$B$1:$B$353,0),6),0)</f>
        <v>176.8</v>
      </c>
      <c r="G36">
        <f>_xlfn.IFNA(INDEX(Wolf2021FFProjections!$A$1:$Z$353,MATCH('WR Rankings Compare'!$D36,Wolf2021FFProjections!$B$1:$B$353,0),5),0)</f>
        <v>211.8</v>
      </c>
      <c r="H36">
        <f t="shared" si="2"/>
        <v>34</v>
      </c>
      <c r="I36">
        <f t="shared" si="3"/>
        <v>1</v>
      </c>
    </row>
    <row r="37" spans="1:9" ht="15" thickBot="1" x14ac:dyDescent="0.35">
      <c r="A37" s="18">
        <v>36</v>
      </c>
      <c r="B37" s="18" t="s">
        <v>20</v>
      </c>
      <c r="C37" s="21" t="s">
        <v>563</v>
      </c>
      <c r="D37" t="str">
        <f t="shared" si="1"/>
        <v>Elijah Moore</v>
      </c>
      <c r="E37">
        <f>_xlfn.IFNA(INDEX(Wolf2021FFProjections!$A$1:$Z$353,MATCH('WR Rankings Compare'!$D37,Wolf2021FFProjections!$B$1:$B$353,0),7),0)</f>
        <v>146</v>
      </c>
      <c r="F37">
        <f>_xlfn.IFNA(INDEX(Wolf2021FFProjections!$A$1:$Z$353,MATCH('WR Rankings Compare'!$D37,Wolf2021FFProjections!$B$1:$B$353,0),6),0)</f>
        <v>186</v>
      </c>
      <c r="G37">
        <f>_xlfn.IFNA(INDEX(Wolf2021FFProjections!$A$1:$Z$353,MATCH('WR Rankings Compare'!$D37,Wolf2021FFProjections!$B$1:$B$353,0),5),0)</f>
        <v>226</v>
      </c>
      <c r="H37">
        <f t="shared" si="2"/>
        <v>28</v>
      </c>
      <c r="I37">
        <f t="shared" si="3"/>
        <v>8</v>
      </c>
    </row>
    <row r="38" spans="1:9" ht="15" thickBot="1" x14ac:dyDescent="0.35">
      <c r="A38" s="20">
        <v>37</v>
      </c>
      <c r="B38" s="18" t="s">
        <v>20</v>
      </c>
      <c r="C38" s="19" t="s">
        <v>573</v>
      </c>
      <c r="D38" t="str">
        <f t="shared" si="1"/>
        <v>Allen Lazard</v>
      </c>
      <c r="E38">
        <f>_xlfn.IFNA(INDEX(Wolf2021FFProjections!$A$1:$Z$353,MATCH('WR Rankings Compare'!$D38,Wolf2021FFProjections!$B$1:$B$353,0),7),0)</f>
        <v>137.6</v>
      </c>
      <c r="F38">
        <f>_xlfn.IFNA(INDEX(Wolf2021FFProjections!$A$1:$Z$353,MATCH('WR Rankings Compare'!$D38,Wolf2021FFProjections!$B$1:$B$353,0),6),0)</f>
        <v>172.6</v>
      </c>
      <c r="G38">
        <f>_xlfn.IFNA(INDEX(Wolf2021FFProjections!$A$1:$Z$353,MATCH('WR Rankings Compare'!$D38,Wolf2021FFProjections!$B$1:$B$353,0),5),0)</f>
        <v>207.6</v>
      </c>
      <c r="H38">
        <f t="shared" si="2"/>
        <v>37</v>
      </c>
      <c r="I38">
        <f t="shared" si="3"/>
        <v>0</v>
      </c>
    </row>
    <row r="39" spans="1:9" ht="15" thickBot="1" x14ac:dyDescent="0.35">
      <c r="A39" s="18">
        <v>38</v>
      </c>
      <c r="B39" s="18" t="s">
        <v>20</v>
      </c>
      <c r="C39" s="19" t="s">
        <v>567</v>
      </c>
      <c r="D39" t="str">
        <f t="shared" si="1"/>
        <v>DeAndre Hopkins</v>
      </c>
      <c r="E39">
        <f>_xlfn.IFNA(INDEX(Wolf2021FFProjections!$A$1:$Z$353,MATCH('WR Rankings Compare'!$D39,Wolf2021FFProjections!$B$1:$B$353,0),7),0)</f>
        <v>123</v>
      </c>
      <c r="F39">
        <f>_xlfn.IFNA(INDEX(Wolf2021FFProjections!$A$1:$Z$353,MATCH('WR Rankings Compare'!$D39,Wolf2021FFProjections!$B$1:$B$353,0),6),0)</f>
        <v>153</v>
      </c>
      <c r="G39">
        <f>_xlfn.IFNA(INDEX(Wolf2021FFProjections!$A$1:$Z$353,MATCH('WR Rankings Compare'!$D39,Wolf2021FFProjections!$B$1:$B$353,0),5),0)</f>
        <v>183</v>
      </c>
      <c r="H39">
        <f t="shared" si="2"/>
        <v>46</v>
      </c>
      <c r="I39">
        <f t="shared" si="3"/>
        <v>-8</v>
      </c>
    </row>
    <row r="40" spans="1:9" ht="15" thickBot="1" x14ac:dyDescent="0.35">
      <c r="A40" s="20">
        <v>39</v>
      </c>
      <c r="B40" s="18" t="s">
        <v>20</v>
      </c>
      <c r="C40" s="21" t="s">
        <v>571</v>
      </c>
      <c r="D40" t="str">
        <f t="shared" si="1"/>
        <v>Christian Kirk</v>
      </c>
      <c r="E40">
        <f>_xlfn.IFNA(INDEX(Wolf2021FFProjections!$A$1:$Z$353,MATCH('WR Rankings Compare'!$D40,Wolf2021FFProjections!$B$1:$B$353,0),7),0)</f>
        <v>115</v>
      </c>
      <c r="F40">
        <f>_xlfn.IFNA(INDEX(Wolf2021FFProjections!$A$1:$Z$353,MATCH('WR Rankings Compare'!$D40,Wolf2021FFProjections!$B$1:$B$353,0),6),0)</f>
        <v>149</v>
      </c>
      <c r="G40">
        <f>_xlfn.IFNA(INDEX(Wolf2021FFProjections!$A$1:$Z$353,MATCH('WR Rankings Compare'!$D40,Wolf2021FFProjections!$B$1:$B$353,0),5),0)</f>
        <v>183</v>
      </c>
      <c r="H40">
        <f t="shared" si="2"/>
        <v>50</v>
      </c>
      <c r="I40">
        <f t="shared" si="3"/>
        <v>-11</v>
      </c>
    </row>
    <row r="41" spans="1:9" ht="15" thickBot="1" x14ac:dyDescent="0.35">
      <c r="A41" s="18">
        <v>40</v>
      </c>
      <c r="B41" s="18" t="s">
        <v>20</v>
      </c>
      <c r="C41" s="19" t="s">
        <v>565</v>
      </c>
      <c r="D41" t="str">
        <f t="shared" si="1"/>
        <v>DeVonta Smith</v>
      </c>
      <c r="E41">
        <f>_xlfn.IFNA(INDEX(Wolf2021FFProjections!$A$1:$Z$353,MATCH('WR Rankings Compare'!$D41,Wolf2021FFProjections!$B$1:$B$353,0),7),0)</f>
        <v>125</v>
      </c>
      <c r="F41">
        <f>_xlfn.IFNA(INDEX(Wolf2021FFProjections!$A$1:$Z$353,MATCH('WR Rankings Compare'!$D41,Wolf2021FFProjections!$B$1:$B$353,0),6),0)</f>
        <v>157.5</v>
      </c>
      <c r="G41">
        <f>_xlfn.IFNA(INDEX(Wolf2021FFProjections!$A$1:$Z$353,MATCH('WR Rankings Compare'!$D41,Wolf2021FFProjections!$B$1:$B$353,0),5),0)</f>
        <v>190</v>
      </c>
      <c r="H41">
        <f t="shared" si="2"/>
        <v>44</v>
      </c>
      <c r="I41">
        <f t="shared" si="3"/>
        <v>-4</v>
      </c>
    </row>
    <row r="42" spans="1:9" ht="15" thickBot="1" x14ac:dyDescent="0.35">
      <c r="A42" s="20">
        <v>41</v>
      </c>
      <c r="B42" s="18" t="s">
        <v>20</v>
      </c>
      <c r="C42" s="21" t="s">
        <v>569</v>
      </c>
      <c r="D42" t="str">
        <f t="shared" si="1"/>
        <v>Chris Olave</v>
      </c>
      <c r="E42">
        <f>_xlfn.IFNA(INDEX(Wolf2021FFProjections!$A$1:$Z$353,MATCH('WR Rankings Compare'!$D42,Wolf2021FFProjections!$B$1:$B$353,0),7),0)</f>
        <v>148.5</v>
      </c>
      <c r="F42">
        <f>_xlfn.IFNA(INDEX(Wolf2021FFProjections!$A$1:$Z$353,MATCH('WR Rankings Compare'!$D42,Wolf2021FFProjections!$B$1:$B$353,0),6),0)</f>
        <v>183.5</v>
      </c>
      <c r="G42">
        <f>_xlfn.IFNA(INDEX(Wolf2021FFProjections!$A$1:$Z$353,MATCH('WR Rankings Compare'!$D42,Wolf2021FFProjections!$B$1:$B$353,0),5),0)</f>
        <v>218.5</v>
      </c>
      <c r="H42">
        <f t="shared" si="2"/>
        <v>30</v>
      </c>
      <c r="I42">
        <f t="shared" si="3"/>
        <v>11</v>
      </c>
    </row>
    <row r="43" spans="1:9" ht="15" thickBot="1" x14ac:dyDescent="0.35">
      <c r="A43" s="18">
        <v>42</v>
      </c>
      <c r="B43" s="18" t="s">
        <v>20</v>
      </c>
      <c r="C43" s="19" t="s">
        <v>575</v>
      </c>
      <c r="D43" t="str">
        <f t="shared" si="1"/>
        <v>Kadarius Toney</v>
      </c>
      <c r="E43">
        <f>_xlfn.IFNA(INDEX(Wolf2021FFProjections!$A$1:$Z$353,MATCH('WR Rankings Compare'!$D43,Wolf2021FFProjections!$B$1:$B$353,0),7),0)</f>
        <v>130.80000000000001</v>
      </c>
      <c r="F43">
        <f>_xlfn.IFNA(INDEX(Wolf2021FFProjections!$A$1:$Z$353,MATCH('WR Rankings Compare'!$D43,Wolf2021FFProjections!$B$1:$B$353,0),6),0)</f>
        <v>166.3</v>
      </c>
      <c r="G43">
        <f>_xlfn.IFNA(INDEX(Wolf2021FFProjections!$A$1:$Z$353,MATCH('WR Rankings Compare'!$D43,Wolf2021FFProjections!$B$1:$B$353,0),5),0)</f>
        <v>201.8</v>
      </c>
      <c r="H43">
        <f t="shared" si="2"/>
        <v>40</v>
      </c>
      <c r="I43">
        <f t="shared" si="3"/>
        <v>2</v>
      </c>
    </row>
    <row r="44" spans="1:9" ht="15" thickBot="1" x14ac:dyDescent="0.35">
      <c r="A44" s="18">
        <v>43</v>
      </c>
      <c r="B44" s="18" t="s">
        <v>20</v>
      </c>
      <c r="C44" s="21" t="s">
        <v>564</v>
      </c>
      <c r="D44" t="str">
        <f t="shared" si="1"/>
        <v>Amari Cooper</v>
      </c>
      <c r="E44">
        <f>_xlfn.IFNA(INDEX(Wolf2021FFProjections!$A$1:$Z$353,MATCH('WR Rankings Compare'!$D44,Wolf2021FFProjections!$B$1:$B$353,0),7),0)</f>
        <v>123.6</v>
      </c>
      <c r="F44">
        <f>_xlfn.IFNA(INDEX(Wolf2021FFProjections!$A$1:$Z$353,MATCH('WR Rankings Compare'!$D44,Wolf2021FFProjections!$B$1:$B$353,0),6),0)</f>
        <v>160.1</v>
      </c>
      <c r="G44">
        <f>_xlfn.IFNA(INDEX(Wolf2021FFProjections!$A$1:$Z$353,MATCH('WR Rankings Compare'!$D44,Wolf2021FFProjections!$B$1:$B$353,0),5),0)</f>
        <v>196.6</v>
      </c>
      <c r="H44">
        <f t="shared" si="2"/>
        <v>42</v>
      </c>
      <c r="I44">
        <f t="shared" si="3"/>
        <v>1</v>
      </c>
    </row>
    <row r="45" spans="1:9" ht="15" thickBot="1" x14ac:dyDescent="0.35">
      <c r="A45" s="20">
        <v>44</v>
      </c>
      <c r="B45" s="18" t="s">
        <v>20</v>
      </c>
      <c r="C45" s="19" t="s">
        <v>570</v>
      </c>
      <c r="D45" t="str">
        <f t="shared" si="1"/>
        <v>Robert Woods</v>
      </c>
      <c r="E45">
        <f>_xlfn.IFNA(INDEX(Wolf2021FFProjections!$A$1:$Z$353,MATCH('WR Rankings Compare'!$D45,Wolf2021FFProjections!$B$1:$B$353,0),7),0)</f>
        <v>128.19999999999999</v>
      </c>
      <c r="F45">
        <f>_xlfn.IFNA(INDEX(Wolf2021FFProjections!$A$1:$Z$353,MATCH('WR Rankings Compare'!$D45,Wolf2021FFProjections!$B$1:$B$353,0),6),0)</f>
        <v>164.7</v>
      </c>
      <c r="G45">
        <f>_xlfn.IFNA(INDEX(Wolf2021FFProjections!$A$1:$Z$353,MATCH('WR Rankings Compare'!$D45,Wolf2021FFProjections!$B$1:$B$353,0),5),0)</f>
        <v>201.2</v>
      </c>
      <c r="H45">
        <f t="shared" si="2"/>
        <v>41</v>
      </c>
      <c r="I45">
        <f t="shared" si="3"/>
        <v>3</v>
      </c>
    </row>
    <row r="46" spans="1:9" ht="15" thickBot="1" x14ac:dyDescent="0.35">
      <c r="A46" s="18">
        <v>45</v>
      </c>
      <c r="B46" s="18" t="s">
        <v>20</v>
      </c>
      <c r="C46" s="21" t="s">
        <v>572</v>
      </c>
      <c r="D46" t="str">
        <f t="shared" si="1"/>
        <v>Tyler Lockett</v>
      </c>
      <c r="E46">
        <f>_xlfn.IFNA(INDEX(Wolf2021FFProjections!$A$1:$Z$353,MATCH('WR Rankings Compare'!$D46,Wolf2021FFProjections!$B$1:$B$353,0),7),0)</f>
        <v>101</v>
      </c>
      <c r="F46">
        <f>_xlfn.IFNA(INDEX(Wolf2021FFProjections!$A$1:$Z$353,MATCH('WR Rankings Compare'!$D46,Wolf2021FFProjections!$B$1:$B$353,0),6),0)</f>
        <v>133</v>
      </c>
      <c r="G46">
        <f>_xlfn.IFNA(INDEX(Wolf2021FFProjections!$A$1:$Z$353,MATCH('WR Rankings Compare'!$D46,Wolf2021FFProjections!$B$1:$B$353,0),5),0)</f>
        <v>165</v>
      </c>
      <c r="H46">
        <f t="shared" si="2"/>
        <v>62</v>
      </c>
      <c r="I46">
        <f t="shared" si="3"/>
        <v>-17</v>
      </c>
    </row>
    <row r="47" spans="1:9" ht="15" thickBot="1" x14ac:dyDescent="0.35">
      <c r="A47" s="20">
        <v>46</v>
      </c>
      <c r="B47" s="18" t="s">
        <v>20</v>
      </c>
      <c r="C47" s="19" t="s">
        <v>610</v>
      </c>
      <c r="D47" t="str">
        <f t="shared" si="1"/>
        <v>George Pickens</v>
      </c>
      <c r="E47">
        <f>_xlfn.IFNA(INDEX(Wolf2021FFProjections!$A$1:$Z$353,MATCH('WR Rankings Compare'!$D47,Wolf2021FFProjections!$B$1:$B$353,0),7),0)</f>
        <v>133.69999999999999</v>
      </c>
      <c r="F47">
        <f>_xlfn.IFNA(INDEX(Wolf2021FFProjections!$A$1:$Z$353,MATCH('WR Rankings Compare'!$D47,Wolf2021FFProjections!$B$1:$B$353,0),6),0)</f>
        <v>166.7</v>
      </c>
      <c r="G47">
        <f>_xlfn.IFNA(INDEX(Wolf2021FFProjections!$A$1:$Z$353,MATCH('WR Rankings Compare'!$D47,Wolf2021FFProjections!$B$1:$B$353,0),5),0)</f>
        <v>199.7</v>
      </c>
      <c r="H47">
        <f t="shared" si="2"/>
        <v>39</v>
      </c>
      <c r="I47">
        <f t="shared" si="3"/>
        <v>7</v>
      </c>
    </row>
    <row r="48" spans="1:9" ht="15" thickBot="1" x14ac:dyDescent="0.35">
      <c r="A48" s="18">
        <v>47</v>
      </c>
      <c r="B48" s="18" t="s">
        <v>20</v>
      </c>
      <c r="C48" s="21" t="s">
        <v>581</v>
      </c>
      <c r="D48" t="str">
        <f t="shared" si="1"/>
        <v>Rondale Moore</v>
      </c>
      <c r="E48">
        <f>_xlfn.IFNA(INDEX(Wolf2021FFProjections!$A$1:$Z$353,MATCH('WR Rankings Compare'!$D48,Wolf2021FFProjections!$B$1:$B$353,0),7),0)</f>
        <v>114.6</v>
      </c>
      <c r="F48">
        <f>_xlfn.IFNA(INDEX(Wolf2021FFProjections!$A$1:$Z$353,MATCH('WR Rankings Compare'!$D48,Wolf2021FFProjections!$B$1:$B$353,0),6),0)</f>
        <v>144.6</v>
      </c>
      <c r="G48">
        <f>_xlfn.IFNA(INDEX(Wolf2021FFProjections!$A$1:$Z$353,MATCH('WR Rankings Compare'!$D48,Wolf2021FFProjections!$B$1:$B$353,0),5),0)</f>
        <v>174.6</v>
      </c>
      <c r="H48">
        <f t="shared" si="2"/>
        <v>54</v>
      </c>
      <c r="I48">
        <f t="shared" si="3"/>
        <v>-7</v>
      </c>
    </row>
    <row r="49" spans="1:9" ht="15" thickBot="1" x14ac:dyDescent="0.35">
      <c r="A49" s="20">
        <v>48</v>
      </c>
      <c r="B49" s="18" t="s">
        <v>20</v>
      </c>
      <c r="C49" s="19" t="s">
        <v>620</v>
      </c>
      <c r="D49" t="str">
        <f t="shared" si="1"/>
        <v>Josh Palmer</v>
      </c>
      <c r="E49">
        <f>_xlfn.IFNA(INDEX(Wolf2021FFProjections!$A$1:$Z$353,MATCH('WR Rankings Compare'!$D49,Wolf2021FFProjections!$B$1:$B$353,0),7),0)</f>
        <v>114</v>
      </c>
      <c r="F49">
        <f>_xlfn.IFNA(INDEX(Wolf2021FFProjections!$A$1:$Z$353,MATCH('WR Rankings Compare'!$D49,Wolf2021FFProjections!$B$1:$B$353,0),6),0)</f>
        <v>144</v>
      </c>
      <c r="G49">
        <f>_xlfn.IFNA(INDEX(Wolf2021FFProjections!$A$1:$Z$353,MATCH('WR Rankings Compare'!$D49,Wolf2021FFProjections!$B$1:$B$353,0),5),0)</f>
        <v>174</v>
      </c>
      <c r="H49">
        <f t="shared" si="2"/>
        <v>55</v>
      </c>
      <c r="I49">
        <f t="shared" si="3"/>
        <v>-7</v>
      </c>
    </row>
    <row r="50" spans="1:9" ht="15" thickBot="1" x14ac:dyDescent="0.35">
      <c r="A50" s="18">
        <v>49</v>
      </c>
      <c r="B50" s="18" t="s">
        <v>20</v>
      </c>
      <c r="C50" s="21" t="s">
        <v>592</v>
      </c>
      <c r="D50" t="str">
        <f t="shared" si="1"/>
        <v>Isaiah McKenzie</v>
      </c>
      <c r="E50">
        <f>_xlfn.IFNA(INDEX(Wolf2021FFProjections!$A$1:$Z$353,MATCH('WR Rankings Compare'!$D50,Wolf2021FFProjections!$B$1:$B$353,0),7),0)</f>
        <v>127</v>
      </c>
      <c r="F50">
        <f>_xlfn.IFNA(INDEX(Wolf2021FFProjections!$A$1:$Z$353,MATCH('WR Rankings Compare'!$D50,Wolf2021FFProjections!$B$1:$B$353,0),6),0)</f>
        <v>158</v>
      </c>
      <c r="G50">
        <f>_xlfn.IFNA(INDEX(Wolf2021FFProjections!$A$1:$Z$353,MATCH('WR Rankings Compare'!$D50,Wolf2021FFProjections!$B$1:$B$353,0),5),0)</f>
        <v>189</v>
      </c>
      <c r="H50">
        <f t="shared" si="2"/>
        <v>43</v>
      </c>
      <c r="I50">
        <f t="shared" si="3"/>
        <v>6</v>
      </c>
    </row>
    <row r="51" spans="1:9" ht="15" thickBot="1" x14ac:dyDescent="0.35">
      <c r="A51" s="20">
        <v>50</v>
      </c>
      <c r="B51" s="18" t="s">
        <v>20</v>
      </c>
      <c r="C51" s="19" t="s">
        <v>574</v>
      </c>
      <c r="D51" t="str">
        <f t="shared" si="1"/>
        <v>Jahan Dotson</v>
      </c>
      <c r="E51">
        <f>_xlfn.IFNA(INDEX(Wolf2021FFProjections!$A$1:$Z$353,MATCH('WR Rankings Compare'!$D51,Wolf2021FFProjections!$B$1:$B$353,0),7),0)</f>
        <v>121.8</v>
      </c>
      <c r="F51">
        <f>_xlfn.IFNA(INDEX(Wolf2021FFProjections!$A$1:$Z$353,MATCH('WR Rankings Compare'!$D51,Wolf2021FFProjections!$B$1:$B$353,0),6),0)</f>
        <v>155.30000000000001</v>
      </c>
      <c r="G51">
        <f>_xlfn.IFNA(INDEX(Wolf2021FFProjections!$A$1:$Z$353,MATCH('WR Rankings Compare'!$D51,Wolf2021FFProjections!$B$1:$B$353,0),5),0)</f>
        <v>188.8</v>
      </c>
      <c r="H51">
        <f t="shared" si="2"/>
        <v>45</v>
      </c>
      <c r="I51">
        <f t="shared" si="3"/>
        <v>5</v>
      </c>
    </row>
    <row r="52" spans="1:9" ht="15" thickBot="1" x14ac:dyDescent="0.35">
      <c r="A52" s="18">
        <v>51</v>
      </c>
      <c r="B52" s="18" t="s">
        <v>20</v>
      </c>
      <c r="C52" s="21" t="s">
        <v>576</v>
      </c>
      <c r="D52" t="str">
        <f t="shared" si="1"/>
        <v>Chase Claypool</v>
      </c>
      <c r="E52">
        <f>_xlfn.IFNA(INDEX(Wolf2021FFProjections!$A$1:$Z$353,MATCH('WR Rankings Compare'!$D52,Wolf2021FFProjections!$B$1:$B$353,0),7),0)</f>
        <v>119.3</v>
      </c>
      <c r="F52">
        <f>_xlfn.IFNA(INDEX(Wolf2021FFProjections!$A$1:$Z$353,MATCH('WR Rankings Compare'!$D52,Wolf2021FFProjections!$B$1:$B$353,0),6),0)</f>
        <v>146.30000000000001</v>
      </c>
      <c r="G52">
        <f>_xlfn.IFNA(INDEX(Wolf2021FFProjections!$A$1:$Z$353,MATCH('WR Rankings Compare'!$D52,Wolf2021FFProjections!$B$1:$B$353,0),5),0)</f>
        <v>173.3</v>
      </c>
      <c r="H52">
        <f t="shared" si="2"/>
        <v>52</v>
      </c>
      <c r="I52">
        <f t="shared" si="3"/>
        <v>-1</v>
      </c>
    </row>
    <row r="53" spans="1:9" ht="15" thickBot="1" x14ac:dyDescent="0.35">
      <c r="A53" s="20">
        <v>52</v>
      </c>
      <c r="B53" s="18" t="s">
        <v>20</v>
      </c>
      <c r="C53" s="19" t="s">
        <v>666</v>
      </c>
      <c r="D53" t="str">
        <f t="shared" si="1"/>
        <v>Marquez Valdes-Scantling</v>
      </c>
      <c r="E53">
        <f>_xlfn.IFNA(INDEX(Wolf2021FFProjections!$A$1:$Z$353,MATCH('WR Rankings Compare'!$D53,Wolf2021FFProjections!$B$1:$B$353,0),7),0)</f>
        <v>106.3</v>
      </c>
      <c r="F53">
        <f>_xlfn.IFNA(INDEX(Wolf2021FFProjections!$A$1:$Z$353,MATCH('WR Rankings Compare'!$D53,Wolf2021FFProjections!$B$1:$B$353,0),6),0)</f>
        <v>130.30000000000001</v>
      </c>
      <c r="G53">
        <f>_xlfn.IFNA(INDEX(Wolf2021FFProjections!$A$1:$Z$353,MATCH('WR Rankings Compare'!$D53,Wolf2021FFProjections!$B$1:$B$353,0),5),0)</f>
        <v>154.30000000000001</v>
      </c>
      <c r="H53">
        <f t="shared" si="2"/>
        <v>65</v>
      </c>
      <c r="I53">
        <f t="shared" si="3"/>
        <v>-13</v>
      </c>
    </row>
    <row r="54" spans="1:9" ht="15" thickBot="1" x14ac:dyDescent="0.35">
      <c r="A54" s="18">
        <v>53</v>
      </c>
      <c r="B54" s="18" t="s">
        <v>20</v>
      </c>
      <c r="C54" s="21" t="s">
        <v>738</v>
      </c>
      <c r="D54" t="str">
        <f t="shared" si="1"/>
        <v>KJ Osborn</v>
      </c>
      <c r="E54">
        <f>_xlfn.IFNA(INDEX(Wolf2021FFProjections!$A$1:$Z$353,MATCH('WR Rankings Compare'!$D54,Wolf2021FFProjections!$B$1:$B$353,0),7),0)</f>
        <v>123</v>
      </c>
      <c r="F54">
        <f>_xlfn.IFNA(INDEX(Wolf2021FFProjections!$A$1:$Z$353,MATCH('WR Rankings Compare'!$D54,Wolf2021FFProjections!$B$1:$B$353,0),6),0)</f>
        <v>151.5</v>
      </c>
      <c r="G54">
        <f>_xlfn.IFNA(INDEX(Wolf2021FFProjections!$A$1:$Z$353,MATCH('WR Rankings Compare'!$D54,Wolf2021FFProjections!$B$1:$B$353,0),5),0)</f>
        <v>180</v>
      </c>
      <c r="H54">
        <f t="shared" si="2"/>
        <v>48</v>
      </c>
      <c r="I54">
        <f t="shared" si="3"/>
        <v>5</v>
      </c>
    </row>
    <row r="55" spans="1:9" ht="15" thickBot="1" x14ac:dyDescent="0.35">
      <c r="A55" s="18">
        <v>54</v>
      </c>
      <c r="B55" s="18" t="s">
        <v>20</v>
      </c>
      <c r="C55" s="19" t="s">
        <v>560</v>
      </c>
      <c r="D55" t="str">
        <f t="shared" si="1"/>
        <v>Russell Gage</v>
      </c>
      <c r="E55">
        <f>_xlfn.IFNA(INDEX(Wolf2021FFProjections!$A$1:$Z$353,MATCH('WR Rankings Compare'!$D55,Wolf2021FFProjections!$B$1:$B$353,0),7),0)</f>
        <v>103.2</v>
      </c>
      <c r="F55">
        <f>_xlfn.IFNA(INDEX(Wolf2021FFProjections!$A$1:$Z$353,MATCH('WR Rankings Compare'!$D55,Wolf2021FFProjections!$B$1:$B$353,0),6),0)</f>
        <v>133.69999999999999</v>
      </c>
      <c r="G55">
        <f>_xlfn.IFNA(INDEX(Wolf2021FFProjections!$A$1:$Z$353,MATCH('WR Rankings Compare'!$D55,Wolf2021FFProjections!$B$1:$B$353,0),5),0)</f>
        <v>164.2</v>
      </c>
      <c r="H55">
        <f t="shared" si="2"/>
        <v>60</v>
      </c>
      <c r="I55">
        <f t="shared" si="3"/>
        <v>-6</v>
      </c>
    </row>
    <row r="56" spans="1:9" ht="15" thickBot="1" x14ac:dyDescent="0.35">
      <c r="A56" s="20">
        <v>55</v>
      </c>
      <c r="B56" s="18" t="s">
        <v>20</v>
      </c>
      <c r="C56" s="21" t="s">
        <v>599</v>
      </c>
      <c r="D56" t="str">
        <f t="shared" si="1"/>
        <v>Nico Collins</v>
      </c>
      <c r="E56">
        <f>_xlfn.IFNA(INDEX(Wolf2021FFProjections!$A$1:$Z$353,MATCH('WR Rankings Compare'!$D56,Wolf2021FFProjections!$B$1:$B$353,0),7),0)</f>
        <v>121.8</v>
      </c>
      <c r="F56">
        <f>_xlfn.IFNA(INDEX(Wolf2021FFProjections!$A$1:$Z$353,MATCH('WR Rankings Compare'!$D56,Wolf2021FFProjections!$B$1:$B$353,0),6),0)</f>
        <v>151.80000000000001</v>
      </c>
      <c r="G56">
        <f>_xlfn.IFNA(INDEX(Wolf2021FFProjections!$A$1:$Z$353,MATCH('WR Rankings Compare'!$D56,Wolf2021FFProjections!$B$1:$B$353,0),5),0)</f>
        <v>181.8</v>
      </c>
      <c r="H56">
        <f t="shared" si="2"/>
        <v>47</v>
      </c>
      <c r="I56">
        <f t="shared" si="3"/>
        <v>8</v>
      </c>
    </row>
    <row r="57" spans="1:9" ht="15" thickBot="1" x14ac:dyDescent="0.35">
      <c r="A57" s="18">
        <v>56</v>
      </c>
      <c r="B57" s="18" t="s">
        <v>20</v>
      </c>
      <c r="C57" s="19" t="s">
        <v>587</v>
      </c>
      <c r="D57" t="str">
        <f t="shared" si="1"/>
        <v>DeVante Parker</v>
      </c>
      <c r="E57">
        <f>_xlfn.IFNA(INDEX(Wolf2021FFProjections!$A$1:$Z$353,MATCH('WR Rankings Compare'!$D57,Wolf2021FFProjections!$B$1:$B$353,0),7),0)</f>
        <v>104.6</v>
      </c>
      <c r="F57">
        <f>_xlfn.IFNA(INDEX(Wolf2021FFProjections!$A$1:$Z$353,MATCH('WR Rankings Compare'!$D57,Wolf2021FFProjections!$B$1:$B$353,0),6),0)</f>
        <v>130.6</v>
      </c>
      <c r="G57">
        <f>_xlfn.IFNA(INDEX(Wolf2021FFProjections!$A$1:$Z$353,MATCH('WR Rankings Compare'!$D57,Wolf2021FFProjections!$B$1:$B$353,0),5),0)</f>
        <v>156.6</v>
      </c>
      <c r="H57">
        <f t="shared" si="2"/>
        <v>64</v>
      </c>
      <c r="I57">
        <f t="shared" si="3"/>
        <v>-8</v>
      </c>
    </row>
    <row r="58" spans="1:9" ht="15" thickBot="1" x14ac:dyDescent="0.35">
      <c r="A58" s="20">
        <v>57</v>
      </c>
      <c r="B58" s="18" t="s">
        <v>20</v>
      </c>
      <c r="C58" s="21" t="s">
        <v>668</v>
      </c>
      <c r="D58" t="str">
        <f t="shared" si="1"/>
        <v>Skyy Moore</v>
      </c>
      <c r="E58">
        <f>_xlfn.IFNA(INDEX(Wolf2021FFProjections!$A$1:$Z$353,MATCH('WR Rankings Compare'!$D58,Wolf2021FFProjections!$B$1:$B$353,0),7),0)</f>
        <v>99.4</v>
      </c>
      <c r="F58">
        <f>_xlfn.IFNA(INDEX(Wolf2021FFProjections!$A$1:$Z$353,MATCH('WR Rankings Compare'!$D58,Wolf2021FFProjections!$B$1:$B$353,0),6),0)</f>
        <v>127.4</v>
      </c>
      <c r="G58">
        <f>_xlfn.IFNA(INDEX(Wolf2021FFProjections!$A$1:$Z$353,MATCH('WR Rankings Compare'!$D58,Wolf2021FFProjections!$B$1:$B$353,0),5),0)</f>
        <v>155.4</v>
      </c>
      <c r="H58">
        <f t="shared" si="2"/>
        <v>66</v>
      </c>
      <c r="I58">
        <f t="shared" si="3"/>
        <v>-9</v>
      </c>
    </row>
    <row r="59" spans="1:9" ht="15" thickBot="1" x14ac:dyDescent="0.35">
      <c r="A59" s="18">
        <v>58</v>
      </c>
      <c r="B59" s="18" t="s">
        <v>20</v>
      </c>
      <c r="C59" s="19" t="s">
        <v>578</v>
      </c>
      <c r="D59" t="str">
        <f t="shared" si="1"/>
        <v>Garrett Wilson</v>
      </c>
      <c r="E59">
        <f>_xlfn.IFNA(INDEX(Wolf2021FFProjections!$A$1:$Z$353,MATCH('WR Rankings Compare'!$D59,Wolf2021FFProjections!$B$1:$B$353,0),7),0)</f>
        <v>101.8</v>
      </c>
      <c r="F59">
        <f>_xlfn.IFNA(INDEX(Wolf2021FFProjections!$A$1:$Z$353,MATCH('WR Rankings Compare'!$D59,Wolf2021FFProjections!$B$1:$B$353,0),6),0)</f>
        <v>133.30000000000001</v>
      </c>
      <c r="G59">
        <f>_xlfn.IFNA(INDEX(Wolf2021FFProjections!$A$1:$Z$353,MATCH('WR Rankings Compare'!$D59,Wolf2021FFProjections!$B$1:$B$353,0),5),0)</f>
        <v>164.8</v>
      </c>
      <c r="H59">
        <f t="shared" si="2"/>
        <v>61</v>
      </c>
      <c r="I59">
        <f t="shared" si="3"/>
        <v>-3</v>
      </c>
    </row>
    <row r="60" spans="1:9" ht="15" thickBot="1" x14ac:dyDescent="0.35">
      <c r="A60" s="20">
        <v>59</v>
      </c>
      <c r="B60" s="18" t="s">
        <v>20</v>
      </c>
      <c r="C60" s="21" t="s">
        <v>580</v>
      </c>
      <c r="D60" t="str">
        <f t="shared" si="1"/>
        <v>Michael Gallup</v>
      </c>
      <c r="E60">
        <f>_xlfn.IFNA(INDEX(Wolf2021FFProjections!$A$1:$Z$353,MATCH('WR Rankings Compare'!$D60,Wolf2021FFProjections!$B$1:$B$353,0),7),0)</f>
        <v>91.4</v>
      </c>
      <c r="F60">
        <f>_xlfn.IFNA(INDEX(Wolf2021FFProjections!$A$1:$Z$353,MATCH('WR Rankings Compare'!$D60,Wolf2021FFProjections!$B$1:$B$353,0),6),0)</f>
        <v>115.4</v>
      </c>
      <c r="G60">
        <f>_xlfn.IFNA(INDEX(Wolf2021FFProjections!$A$1:$Z$353,MATCH('WR Rankings Compare'!$D60,Wolf2021FFProjections!$B$1:$B$353,0),5),0)</f>
        <v>139.4</v>
      </c>
      <c r="H60">
        <f t="shared" si="2"/>
        <v>75</v>
      </c>
      <c r="I60">
        <f t="shared" si="3"/>
        <v>-16</v>
      </c>
    </row>
    <row r="61" spans="1:9" ht="15" thickBot="1" x14ac:dyDescent="0.35">
      <c r="A61" s="18">
        <v>60</v>
      </c>
      <c r="B61" s="18" t="s">
        <v>20</v>
      </c>
      <c r="C61" s="19" t="s">
        <v>356</v>
      </c>
      <c r="D61" t="str">
        <f t="shared" si="1"/>
        <v>Tyler Boyd</v>
      </c>
      <c r="E61">
        <f>_xlfn.IFNA(INDEX(Wolf2021FFProjections!$A$1:$Z$353,MATCH('WR Rankings Compare'!$D61,Wolf2021FFProjections!$B$1:$B$353,0),7),0)</f>
        <v>104.4</v>
      </c>
      <c r="F61">
        <f>_xlfn.IFNA(INDEX(Wolf2021FFProjections!$A$1:$Z$353,MATCH('WR Rankings Compare'!$D61,Wolf2021FFProjections!$B$1:$B$353,0),6),0)</f>
        <v>137.9</v>
      </c>
      <c r="G61">
        <f>_xlfn.IFNA(INDEX(Wolf2021FFProjections!$A$1:$Z$353,MATCH('WR Rankings Compare'!$D61,Wolf2021FFProjections!$B$1:$B$353,0),5),0)</f>
        <v>171.4</v>
      </c>
      <c r="H61">
        <f t="shared" si="2"/>
        <v>58</v>
      </c>
      <c r="I61">
        <f t="shared" si="3"/>
        <v>2</v>
      </c>
    </row>
    <row r="62" spans="1:9" ht="15" thickBot="1" x14ac:dyDescent="0.35">
      <c r="A62" s="20">
        <v>61</v>
      </c>
      <c r="B62" s="18" t="s">
        <v>20</v>
      </c>
      <c r="C62" s="19" t="s">
        <v>591</v>
      </c>
      <c r="D62" t="str">
        <f t="shared" si="1"/>
        <v>Jalen Tolbert</v>
      </c>
      <c r="E62">
        <f>_xlfn.IFNA(INDEX(Wolf2021FFProjections!$A$1:$Z$353,MATCH('WR Rankings Compare'!$D62,Wolf2021FFProjections!$B$1:$B$353,0),7),0)</f>
        <v>89.8</v>
      </c>
      <c r="F62">
        <f>_xlfn.IFNA(INDEX(Wolf2021FFProjections!$A$1:$Z$353,MATCH('WR Rankings Compare'!$D62,Wolf2021FFProjections!$B$1:$B$353,0),6),0)</f>
        <v>112.8</v>
      </c>
      <c r="G62">
        <f>_xlfn.IFNA(INDEX(Wolf2021FFProjections!$A$1:$Z$353,MATCH('WR Rankings Compare'!$D62,Wolf2021FFProjections!$B$1:$B$353,0),5),0)</f>
        <v>135.80000000000001</v>
      </c>
      <c r="H62">
        <f t="shared" si="2"/>
        <v>78</v>
      </c>
      <c r="I62">
        <f t="shared" si="3"/>
        <v>-17</v>
      </c>
    </row>
    <row r="63" spans="1:9" ht="15" thickBot="1" x14ac:dyDescent="0.35">
      <c r="A63" s="18">
        <v>62</v>
      </c>
      <c r="B63" s="18" t="s">
        <v>20</v>
      </c>
      <c r="C63" s="19" t="s">
        <v>602</v>
      </c>
      <c r="D63" t="str">
        <f t="shared" si="1"/>
        <v>Romeo Doubs</v>
      </c>
      <c r="E63">
        <f>_xlfn.IFNA(INDEX(Wolf2021FFProjections!$A$1:$Z$353,MATCH('WR Rankings Compare'!$D63,Wolf2021FFProjections!$B$1:$B$353,0),7),0)</f>
        <v>101.2</v>
      </c>
      <c r="F63">
        <f>_xlfn.IFNA(INDEX(Wolf2021FFProjections!$A$1:$Z$353,MATCH('WR Rankings Compare'!$D63,Wolf2021FFProjections!$B$1:$B$353,0),6),0)</f>
        <v>127.2</v>
      </c>
      <c r="G63">
        <f>_xlfn.IFNA(INDEX(Wolf2021FFProjections!$A$1:$Z$353,MATCH('WR Rankings Compare'!$D63,Wolf2021FFProjections!$B$1:$B$353,0),5),0)</f>
        <v>153.19999999999999</v>
      </c>
      <c r="H63">
        <f t="shared" si="2"/>
        <v>67</v>
      </c>
      <c r="I63">
        <f t="shared" si="3"/>
        <v>-5</v>
      </c>
    </row>
    <row r="64" spans="1:9" ht="15" thickBot="1" x14ac:dyDescent="0.35">
      <c r="A64" s="20">
        <v>63</v>
      </c>
      <c r="B64" s="18" t="s">
        <v>20</v>
      </c>
      <c r="C64" s="21" t="s">
        <v>584</v>
      </c>
      <c r="D64" t="str">
        <f t="shared" si="1"/>
        <v>Jakobi Meyers</v>
      </c>
      <c r="E64">
        <f>_xlfn.IFNA(INDEX(Wolf2021FFProjections!$A$1:$Z$353,MATCH('WR Rankings Compare'!$D64,Wolf2021FFProjections!$B$1:$B$353,0),7),0)</f>
        <v>80</v>
      </c>
      <c r="F64">
        <f>_xlfn.IFNA(INDEX(Wolf2021FFProjections!$A$1:$Z$353,MATCH('WR Rankings Compare'!$D64,Wolf2021FFProjections!$B$1:$B$353,0),6),0)</f>
        <v>117</v>
      </c>
      <c r="G64">
        <f>_xlfn.IFNA(INDEX(Wolf2021FFProjections!$A$1:$Z$353,MATCH('WR Rankings Compare'!$D64,Wolf2021FFProjections!$B$1:$B$353,0),5),0)</f>
        <v>154</v>
      </c>
      <c r="H64">
        <f t="shared" si="2"/>
        <v>71</v>
      </c>
      <c r="I64">
        <f t="shared" si="3"/>
        <v>-8</v>
      </c>
    </row>
    <row r="65" spans="1:9" ht="15" thickBot="1" x14ac:dyDescent="0.35">
      <c r="A65" s="18">
        <v>64</v>
      </c>
      <c r="B65" s="18" t="s">
        <v>20</v>
      </c>
      <c r="C65" s="19" t="s">
        <v>739</v>
      </c>
      <c r="D65" t="str">
        <f t="shared" si="1"/>
        <v>DJ Chark Jr</v>
      </c>
      <c r="E65">
        <f>_xlfn.IFNA(INDEX(Wolf2021FFProjections!$A$1:$Z$353,MATCH('WR Rankings Compare'!$D65,Wolf2021FFProjections!$B$1:$B$353,0),7),0)</f>
        <v>111.1</v>
      </c>
      <c r="F65">
        <f>_xlfn.IFNA(INDEX(Wolf2021FFProjections!$A$1:$Z$353,MATCH('WR Rankings Compare'!$D65,Wolf2021FFProjections!$B$1:$B$353,0),6),0)</f>
        <v>138.1</v>
      </c>
      <c r="G65">
        <f>_xlfn.IFNA(INDEX(Wolf2021FFProjections!$A$1:$Z$353,MATCH('WR Rankings Compare'!$D65,Wolf2021FFProjections!$B$1:$B$353,0),5),0)</f>
        <v>165.1</v>
      </c>
      <c r="H65">
        <f t="shared" si="2"/>
        <v>57</v>
      </c>
      <c r="I65">
        <f t="shared" si="3"/>
        <v>7</v>
      </c>
    </row>
    <row r="66" spans="1:9" ht="15" thickBot="1" x14ac:dyDescent="0.35">
      <c r="A66" s="20">
        <v>65</v>
      </c>
      <c r="B66" s="18" t="s">
        <v>20</v>
      </c>
      <c r="C66" s="21" t="s">
        <v>586</v>
      </c>
      <c r="D66" t="str">
        <f t="shared" si="1"/>
        <v>Wan'Dale Robinson</v>
      </c>
      <c r="E66">
        <f>_xlfn.IFNA(INDEX(Wolf2021FFProjections!$A$1:$Z$353,MATCH('WR Rankings Compare'!$D66,Wolf2021FFProjections!$B$1:$B$353,0),7),0)</f>
        <v>116.2</v>
      </c>
      <c r="F66">
        <f>_xlfn.IFNA(INDEX(Wolf2021FFProjections!$A$1:$Z$353,MATCH('WR Rankings Compare'!$D66,Wolf2021FFProjections!$B$1:$B$353,0),6),0)</f>
        <v>146.69999999999999</v>
      </c>
      <c r="G66">
        <f>_xlfn.IFNA(INDEX(Wolf2021FFProjections!$A$1:$Z$353,MATCH('WR Rankings Compare'!$D66,Wolf2021FFProjections!$B$1:$B$353,0),5),0)</f>
        <v>177.2</v>
      </c>
      <c r="H66">
        <f t="shared" si="2"/>
        <v>51</v>
      </c>
      <c r="I66">
        <f t="shared" ref="I66:I92" si="4">A66-H66</f>
        <v>14</v>
      </c>
    </row>
    <row r="67" spans="1:9" ht="15" thickBot="1" x14ac:dyDescent="0.35">
      <c r="A67" s="18">
        <v>66</v>
      </c>
      <c r="B67" s="18" t="s">
        <v>20</v>
      </c>
      <c r="C67" s="19" t="s">
        <v>669</v>
      </c>
      <c r="D67" t="str">
        <f t="shared" ref="D67:D116" si="5">TRIM(SUBSTITUTE(SUBSTITUTE(TRIM(LEFT(C67,LEN(C67)-(LEN(C67)-FIND(CHAR(160),C67)))),CHAR(160),""),".",""))</f>
        <v>Mecole Hardman</v>
      </c>
      <c r="E67">
        <f>_xlfn.IFNA(INDEX(Wolf2021FFProjections!$A$1:$Z$353,MATCH('WR Rankings Compare'!$D67,Wolf2021FFProjections!$B$1:$B$353,0),7),0)</f>
        <v>93.4</v>
      </c>
      <c r="F67">
        <f>_xlfn.IFNA(INDEX(Wolf2021FFProjections!$A$1:$Z$353,MATCH('WR Rankings Compare'!$D67,Wolf2021FFProjections!$B$1:$B$353,0),6),0)</f>
        <v>115.9</v>
      </c>
      <c r="G67">
        <f>_xlfn.IFNA(INDEX(Wolf2021FFProjections!$A$1:$Z$353,MATCH('WR Rankings Compare'!$D67,Wolf2021FFProjections!$B$1:$B$353,0),5),0)</f>
        <v>138.4</v>
      </c>
      <c r="H67">
        <f t="shared" ref="H67:H117" si="6">RANK(F67,$F$2:$F$117)</f>
        <v>73</v>
      </c>
      <c r="I67">
        <f t="shared" si="4"/>
        <v>-7</v>
      </c>
    </row>
    <row r="68" spans="1:9" ht="15" thickBot="1" x14ac:dyDescent="0.35">
      <c r="A68" s="20">
        <v>67</v>
      </c>
      <c r="B68" s="18" t="s">
        <v>20</v>
      </c>
      <c r="C68" s="21" t="s">
        <v>579</v>
      </c>
      <c r="D68" t="str">
        <f t="shared" si="5"/>
        <v>Treylon Burks</v>
      </c>
      <c r="E68">
        <f>_xlfn.IFNA(INDEX(Wolf2021FFProjections!$A$1:$Z$353,MATCH('WR Rankings Compare'!$D68,Wolf2021FFProjections!$B$1:$B$353,0),7),0)</f>
        <v>113.2</v>
      </c>
      <c r="F68">
        <f>_xlfn.IFNA(INDEX(Wolf2021FFProjections!$A$1:$Z$353,MATCH('WR Rankings Compare'!$D68,Wolf2021FFProjections!$B$1:$B$353,0),6),0)</f>
        <v>139.19999999999999</v>
      </c>
      <c r="G68">
        <f>_xlfn.IFNA(INDEX(Wolf2021FFProjections!$A$1:$Z$353,MATCH('WR Rankings Compare'!$D68,Wolf2021FFProjections!$B$1:$B$353,0),5),0)</f>
        <v>165.2</v>
      </c>
      <c r="H68">
        <f t="shared" si="6"/>
        <v>56</v>
      </c>
      <c r="I68">
        <f t="shared" si="4"/>
        <v>11</v>
      </c>
    </row>
    <row r="69" spans="1:9" ht="15" thickBot="1" x14ac:dyDescent="0.35">
      <c r="A69" s="18">
        <v>68</v>
      </c>
      <c r="B69" s="18" t="s">
        <v>20</v>
      </c>
      <c r="C69" s="19" t="s">
        <v>598</v>
      </c>
      <c r="D69" t="str">
        <f t="shared" si="5"/>
        <v>KJ Hamler</v>
      </c>
      <c r="E69">
        <f>_xlfn.IFNA(INDEX(Wolf2021FFProjections!$A$1:$Z$353,MATCH('WR Rankings Compare'!$D69,Wolf2021FFProjections!$B$1:$B$353,0),7),0)</f>
        <v>92</v>
      </c>
      <c r="F69">
        <f>_xlfn.IFNA(INDEX(Wolf2021FFProjections!$A$1:$Z$353,MATCH('WR Rankings Compare'!$D69,Wolf2021FFProjections!$B$1:$B$353,0),6),0)</f>
        <v>112</v>
      </c>
      <c r="G69">
        <f>_xlfn.IFNA(INDEX(Wolf2021FFProjections!$A$1:$Z$353,MATCH('WR Rankings Compare'!$D69,Wolf2021FFProjections!$B$1:$B$353,0),5),0)</f>
        <v>132</v>
      </c>
      <c r="H69">
        <f t="shared" si="6"/>
        <v>79</v>
      </c>
      <c r="I69">
        <f t="shared" si="4"/>
        <v>-11</v>
      </c>
    </row>
    <row r="70" spans="1:9" ht="15" thickBot="1" x14ac:dyDescent="0.35">
      <c r="A70" s="20">
        <v>69</v>
      </c>
      <c r="B70" s="18" t="s">
        <v>20</v>
      </c>
      <c r="C70" s="21" t="s">
        <v>577</v>
      </c>
      <c r="D70" t="str">
        <f t="shared" si="5"/>
        <v>Jarvis Landry</v>
      </c>
      <c r="E70">
        <f>_xlfn.IFNA(INDEX(Wolf2021FFProjections!$A$1:$Z$353,MATCH('WR Rankings Compare'!$D70,Wolf2021FFProjections!$B$1:$B$353,0),7),0)</f>
        <v>114.5</v>
      </c>
      <c r="F70">
        <f>_xlfn.IFNA(INDEX(Wolf2021FFProjections!$A$1:$Z$353,MATCH('WR Rankings Compare'!$D70,Wolf2021FFProjections!$B$1:$B$353,0),6),0)</f>
        <v>150.5</v>
      </c>
      <c r="G70">
        <f>_xlfn.IFNA(INDEX(Wolf2021FFProjections!$A$1:$Z$353,MATCH('WR Rankings Compare'!$D70,Wolf2021FFProjections!$B$1:$B$353,0),5),0)</f>
        <v>186.5</v>
      </c>
      <c r="H70">
        <f t="shared" si="6"/>
        <v>49</v>
      </c>
      <c r="I70">
        <f t="shared" si="4"/>
        <v>20</v>
      </c>
    </row>
    <row r="71" spans="1:9" ht="15" thickBot="1" x14ac:dyDescent="0.35">
      <c r="A71" s="18">
        <v>70</v>
      </c>
      <c r="B71" s="18" t="s">
        <v>20</v>
      </c>
      <c r="C71" s="19" t="s">
        <v>589</v>
      </c>
      <c r="D71" t="str">
        <f t="shared" si="5"/>
        <v>Alec Pierce</v>
      </c>
      <c r="E71">
        <f>_xlfn.IFNA(INDEX(Wolf2021FFProjections!$A$1:$Z$353,MATCH('WR Rankings Compare'!$D71,Wolf2021FFProjections!$B$1:$B$353,0),7),0)</f>
        <v>100.2</v>
      </c>
      <c r="F71">
        <f>_xlfn.IFNA(INDEX(Wolf2021FFProjections!$A$1:$Z$353,MATCH('WR Rankings Compare'!$D71,Wolf2021FFProjections!$B$1:$B$353,0),6),0)</f>
        <v>126.2</v>
      </c>
      <c r="G71">
        <f>_xlfn.IFNA(INDEX(Wolf2021FFProjections!$A$1:$Z$353,MATCH('WR Rankings Compare'!$D71,Wolf2021FFProjections!$B$1:$B$353,0),5),0)</f>
        <v>152.19999999999999</v>
      </c>
      <c r="H71">
        <f t="shared" si="6"/>
        <v>68</v>
      </c>
      <c r="I71">
        <f t="shared" si="4"/>
        <v>2</v>
      </c>
    </row>
    <row r="72" spans="1:9" ht="15" thickBot="1" x14ac:dyDescent="0.35">
      <c r="A72" s="20">
        <v>71</v>
      </c>
      <c r="B72" s="18" t="s">
        <v>20</v>
      </c>
      <c r="C72" s="21" t="s">
        <v>742</v>
      </c>
      <c r="D72" t="str">
        <f t="shared" si="5"/>
        <v>Marvin Jones</v>
      </c>
      <c r="E72">
        <f>_xlfn.IFNA(INDEX(Wolf2021FFProjections!$A$1:$Z$353,MATCH('WR Rankings Compare'!$D72,Wolf2021FFProjections!$B$1:$B$353,0),7),0)</f>
        <v>103.5</v>
      </c>
      <c r="F72">
        <f>_xlfn.IFNA(INDEX(Wolf2021FFProjections!$A$1:$Z$353,MATCH('WR Rankings Compare'!$D72,Wolf2021FFProjections!$B$1:$B$353,0),6),0)</f>
        <v>132</v>
      </c>
      <c r="G72">
        <f>_xlfn.IFNA(INDEX(Wolf2021FFProjections!$A$1:$Z$353,MATCH('WR Rankings Compare'!$D72,Wolf2021FFProjections!$B$1:$B$353,0),5),0)</f>
        <v>160.5</v>
      </c>
      <c r="H72">
        <f t="shared" si="6"/>
        <v>63</v>
      </c>
      <c r="I72">
        <f t="shared" si="4"/>
        <v>8</v>
      </c>
    </row>
    <row r="73" spans="1:9" ht="15" thickBot="1" x14ac:dyDescent="0.35">
      <c r="A73" s="18">
        <v>72</v>
      </c>
      <c r="B73" s="18" t="s">
        <v>20</v>
      </c>
      <c r="C73" s="19" t="s">
        <v>583</v>
      </c>
      <c r="D73" t="str">
        <f t="shared" si="5"/>
        <v>Jameson Williams</v>
      </c>
      <c r="E73">
        <f>_xlfn.IFNA(INDEX(Wolf2021FFProjections!$A$1:$Z$353,MATCH('WR Rankings Compare'!$D73,Wolf2021FFProjections!$B$1:$B$353,0),7),0)</f>
        <v>89.1</v>
      </c>
      <c r="F73">
        <f>_xlfn.IFNA(INDEX(Wolf2021FFProjections!$A$1:$Z$353,MATCH('WR Rankings Compare'!$D73,Wolf2021FFProjections!$B$1:$B$353,0),6),0)</f>
        <v>111.1</v>
      </c>
      <c r="G73">
        <f>_xlfn.IFNA(INDEX(Wolf2021FFProjections!$A$1:$Z$353,MATCH('WR Rankings Compare'!$D73,Wolf2021FFProjections!$B$1:$B$353,0),5),0)</f>
        <v>133.1</v>
      </c>
      <c r="H73">
        <f t="shared" si="6"/>
        <v>80</v>
      </c>
      <c r="I73">
        <f t="shared" si="4"/>
        <v>-8</v>
      </c>
    </row>
    <row r="74" spans="1:9" ht="15" thickBot="1" x14ac:dyDescent="0.35">
      <c r="A74" s="20">
        <v>73</v>
      </c>
      <c r="B74" s="18" t="s">
        <v>20</v>
      </c>
      <c r="C74" s="21" t="s">
        <v>582</v>
      </c>
      <c r="D74" t="str">
        <f t="shared" si="5"/>
        <v>Christian Watson</v>
      </c>
      <c r="E74">
        <f>_xlfn.IFNA(INDEX(Wolf2021FFProjections!$A$1:$Z$353,MATCH('WR Rankings Compare'!$D74,Wolf2021FFProjections!$B$1:$B$353,0),7),0)</f>
        <v>69</v>
      </c>
      <c r="F74">
        <f>_xlfn.IFNA(INDEX(Wolf2021FFProjections!$A$1:$Z$353,MATCH('WR Rankings Compare'!$D74,Wolf2021FFProjections!$B$1:$B$353,0),6),0)</f>
        <v>86</v>
      </c>
      <c r="G74">
        <f>_xlfn.IFNA(INDEX(Wolf2021FFProjections!$A$1:$Z$353,MATCH('WR Rankings Compare'!$D74,Wolf2021FFProjections!$B$1:$B$353,0),5),0)</f>
        <v>103</v>
      </c>
      <c r="H74">
        <f t="shared" si="6"/>
        <v>85</v>
      </c>
      <c r="I74">
        <f t="shared" si="4"/>
        <v>-12</v>
      </c>
    </row>
    <row r="75" spans="1:9" ht="15" thickBot="1" x14ac:dyDescent="0.35">
      <c r="A75" s="18">
        <v>74</v>
      </c>
      <c r="B75" s="18" t="s">
        <v>20</v>
      </c>
      <c r="C75" s="19" t="s">
        <v>670</v>
      </c>
      <c r="D75" t="str">
        <f t="shared" si="5"/>
        <v>Julio Jones</v>
      </c>
      <c r="E75">
        <f>_xlfn.IFNA(INDEX(Wolf2021FFProjections!$A$1:$Z$353,MATCH('WR Rankings Compare'!$D75,Wolf2021FFProjections!$B$1:$B$353,0),7),0)</f>
        <v>108.8</v>
      </c>
      <c r="F75">
        <f>_xlfn.IFNA(INDEX(Wolf2021FFProjections!$A$1:$Z$353,MATCH('WR Rankings Compare'!$D75,Wolf2021FFProjections!$B$1:$B$353,0),6),0)</f>
        <v>134.80000000000001</v>
      </c>
      <c r="G75">
        <f>_xlfn.IFNA(INDEX(Wolf2021FFProjections!$A$1:$Z$353,MATCH('WR Rankings Compare'!$D75,Wolf2021FFProjections!$B$1:$B$353,0),5),0)</f>
        <v>160.80000000000001</v>
      </c>
      <c r="H75">
        <f t="shared" si="6"/>
        <v>59</v>
      </c>
      <c r="I75">
        <f t="shared" si="4"/>
        <v>15</v>
      </c>
    </row>
    <row r="76" spans="1:9" ht="15" thickBot="1" x14ac:dyDescent="0.35">
      <c r="A76" s="20">
        <v>75</v>
      </c>
      <c r="B76" s="18" t="s">
        <v>20</v>
      </c>
      <c r="C76" s="21" t="s">
        <v>355</v>
      </c>
      <c r="D76" t="str">
        <f t="shared" si="5"/>
        <v>Robby Anderson</v>
      </c>
      <c r="E76">
        <f>_xlfn.IFNA(INDEX(Wolf2021FFProjections!$A$1:$Z$353,MATCH('WR Rankings Compare'!$D76,Wolf2021FFProjections!$B$1:$B$353,0),7),0)</f>
        <v>112.5</v>
      </c>
      <c r="F76">
        <f>_xlfn.IFNA(INDEX(Wolf2021FFProjections!$A$1:$Z$353,MATCH('WR Rankings Compare'!$D76,Wolf2021FFProjections!$B$1:$B$353,0),6),0)</f>
        <v>145.5</v>
      </c>
      <c r="G76">
        <f>_xlfn.IFNA(INDEX(Wolf2021FFProjections!$A$1:$Z$353,MATCH('WR Rankings Compare'!$D76,Wolf2021FFProjections!$B$1:$B$353,0),5),0)</f>
        <v>178.5</v>
      </c>
      <c r="H76">
        <f t="shared" si="6"/>
        <v>53</v>
      </c>
      <c r="I76">
        <f t="shared" si="4"/>
        <v>22</v>
      </c>
    </row>
    <row r="77" spans="1:9" ht="15" thickBot="1" x14ac:dyDescent="0.35">
      <c r="A77" s="18">
        <v>76</v>
      </c>
      <c r="B77" s="18" t="s">
        <v>20</v>
      </c>
      <c r="C77" s="19" t="s">
        <v>358</v>
      </c>
      <c r="D77" t="str">
        <f t="shared" si="5"/>
        <v>Parris Campbell</v>
      </c>
      <c r="E77">
        <f>_xlfn.IFNA(INDEX(Wolf2021FFProjections!$A$1:$Z$353,MATCH('WR Rankings Compare'!$D77,Wolf2021FFProjections!$B$1:$B$353,0),7),0)</f>
        <v>89.8</v>
      </c>
      <c r="F77">
        <f>_xlfn.IFNA(INDEX(Wolf2021FFProjections!$A$1:$Z$353,MATCH('WR Rankings Compare'!$D77,Wolf2021FFProjections!$B$1:$B$353,0),6),0)</f>
        <v>116.3</v>
      </c>
      <c r="G77">
        <f>_xlfn.IFNA(INDEX(Wolf2021FFProjections!$A$1:$Z$353,MATCH('WR Rankings Compare'!$D77,Wolf2021FFProjections!$B$1:$B$353,0),5),0)</f>
        <v>142.80000000000001</v>
      </c>
      <c r="H77">
        <f t="shared" si="6"/>
        <v>72</v>
      </c>
      <c r="I77">
        <f t="shared" si="4"/>
        <v>4</v>
      </c>
    </row>
    <row r="78" spans="1:9" ht="15" thickBot="1" x14ac:dyDescent="0.35">
      <c r="A78" s="18">
        <v>77</v>
      </c>
      <c r="B78" s="18" t="s">
        <v>20</v>
      </c>
      <c r="C78" s="21" t="s">
        <v>593</v>
      </c>
      <c r="D78" t="str">
        <f t="shared" si="5"/>
        <v>Van Jefferson</v>
      </c>
      <c r="E78">
        <f>_xlfn.IFNA(INDEX(Wolf2021FFProjections!$A$1:$Z$353,MATCH('WR Rankings Compare'!$D78,Wolf2021FFProjections!$B$1:$B$353,0),7),0)</f>
        <v>75.5</v>
      </c>
      <c r="F78">
        <f>_xlfn.IFNA(INDEX(Wolf2021FFProjections!$A$1:$Z$353,MATCH('WR Rankings Compare'!$D78,Wolf2021FFProjections!$B$1:$B$353,0),6),0)</f>
        <v>91.5</v>
      </c>
      <c r="G78">
        <f>_xlfn.IFNA(INDEX(Wolf2021FFProjections!$A$1:$Z$353,MATCH('WR Rankings Compare'!$D78,Wolf2021FFProjections!$B$1:$B$353,0),5),0)</f>
        <v>107.5</v>
      </c>
      <c r="H78">
        <f t="shared" si="6"/>
        <v>84</v>
      </c>
      <c r="I78">
        <f t="shared" si="4"/>
        <v>-7</v>
      </c>
    </row>
    <row r="79" spans="1:9" ht="15" thickBot="1" x14ac:dyDescent="0.35">
      <c r="A79" s="20">
        <v>78</v>
      </c>
      <c r="B79" s="18" t="s">
        <v>20</v>
      </c>
      <c r="C79" s="19" t="s">
        <v>600</v>
      </c>
      <c r="D79" t="str">
        <f t="shared" si="5"/>
        <v>Randall Cobb</v>
      </c>
      <c r="E79">
        <f>_xlfn.IFNA(INDEX(Wolf2021FFProjections!$A$1:$Z$353,MATCH('WR Rankings Compare'!$D79,Wolf2021FFProjections!$B$1:$B$353,0),7),0)</f>
        <v>82.9</v>
      </c>
      <c r="F79">
        <f>_xlfn.IFNA(INDEX(Wolf2021FFProjections!$A$1:$Z$353,MATCH('WR Rankings Compare'!$D79,Wolf2021FFProjections!$B$1:$B$353,0),6),0)</f>
        <v>105.9</v>
      </c>
      <c r="G79">
        <f>_xlfn.IFNA(INDEX(Wolf2021FFProjections!$A$1:$Z$353,MATCH('WR Rankings Compare'!$D79,Wolf2021FFProjections!$B$1:$B$353,0),5),0)</f>
        <v>128.9</v>
      </c>
      <c r="H79">
        <f t="shared" si="6"/>
        <v>81</v>
      </c>
      <c r="I79">
        <f t="shared" si="4"/>
        <v>-3</v>
      </c>
    </row>
    <row r="80" spans="1:9" ht="15" thickBot="1" x14ac:dyDescent="0.35">
      <c r="A80" s="18">
        <v>79</v>
      </c>
      <c r="B80" s="18" t="s">
        <v>20</v>
      </c>
      <c r="C80" s="21" t="s">
        <v>743</v>
      </c>
      <c r="D80" t="str">
        <f t="shared" si="5"/>
        <v>Velus Jones</v>
      </c>
      <c r="E80">
        <f>_xlfn.IFNA(INDEX(Wolf2021FFProjections!$A$1:$Z$353,MATCH('WR Rankings Compare'!$D80,Wolf2021FFProjections!$B$1:$B$353,0),7),0)</f>
        <v>96</v>
      </c>
      <c r="F80">
        <f>_xlfn.IFNA(INDEX(Wolf2021FFProjections!$A$1:$Z$353,MATCH('WR Rankings Compare'!$D80,Wolf2021FFProjections!$B$1:$B$353,0),6),0)</f>
        <v>118</v>
      </c>
      <c r="G80">
        <f>_xlfn.IFNA(INDEX(Wolf2021FFProjections!$A$1:$Z$353,MATCH('WR Rankings Compare'!$D80,Wolf2021FFProjections!$B$1:$B$353,0),5),0)</f>
        <v>140</v>
      </c>
      <c r="H80">
        <f t="shared" si="6"/>
        <v>70</v>
      </c>
      <c r="I80">
        <f t="shared" si="4"/>
        <v>9</v>
      </c>
    </row>
    <row r="81" spans="1:9" ht="15" thickBot="1" x14ac:dyDescent="0.35">
      <c r="A81" s="20">
        <v>80</v>
      </c>
      <c r="B81" s="18" t="s">
        <v>20</v>
      </c>
      <c r="C81" s="19" t="s">
        <v>585</v>
      </c>
      <c r="D81" t="str">
        <f t="shared" si="5"/>
        <v>Jamison Crowder</v>
      </c>
      <c r="E81">
        <f>_xlfn.IFNA(INDEX(Wolf2021FFProjections!$A$1:$Z$353,MATCH('WR Rankings Compare'!$D81,Wolf2021FFProjections!$B$1:$B$353,0),7),0)</f>
        <v>64.7</v>
      </c>
      <c r="F81">
        <f>_xlfn.IFNA(INDEX(Wolf2021FFProjections!$A$1:$Z$353,MATCH('WR Rankings Compare'!$D81,Wolf2021FFProjections!$B$1:$B$353,0),6),0)</f>
        <v>85.2</v>
      </c>
      <c r="G81">
        <f>_xlfn.IFNA(INDEX(Wolf2021FFProjections!$A$1:$Z$353,MATCH('WR Rankings Compare'!$D81,Wolf2021FFProjections!$B$1:$B$353,0),5),0)</f>
        <v>105.7</v>
      </c>
      <c r="H81">
        <f t="shared" si="6"/>
        <v>87</v>
      </c>
      <c r="I81">
        <f t="shared" si="4"/>
        <v>-7</v>
      </c>
    </row>
    <row r="82" spans="1:9" ht="15" thickBot="1" x14ac:dyDescent="0.35">
      <c r="A82" s="18">
        <v>81</v>
      </c>
      <c r="B82" s="18" t="s">
        <v>20</v>
      </c>
      <c r="C82" s="21" t="s">
        <v>596</v>
      </c>
      <c r="D82" t="str">
        <f t="shared" si="5"/>
        <v>Curtis Samuel</v>
      </c>
      <c r="E82">
        <f>_xlfn.IFNA(INDEX(Wolf2021FFProjections!$A$1:$Z$353,MATCH('WR Rankings Compare'!$D82,Wolf2021FFProjections!$B$1:$B$353,0),7),0)</f>
        <v>89.7</v>
      </c>
      <c r="F82">
        <f>_xlfn.IFNA(INDEX(Wolf2021FFProjections!$A$1:$Z$353,MATCH('WR Rankings Compare'!$D82,Wolf2021FFProjections!$B$1:$B$353,0),6),0)</f>
        <v>113.7</v>
      </c>
      <c r="G82">
        <f>_xlfn.IFNA(INDEX(Wolf2021FFProjections!$A$1:$Z$353,MATCH('WR Rankings Compare'!$D82,Wolf2021FFProjections!$B$1:$B$353,0),5),0)</f>
        <v>137.69999999999999</v>
      </c>
      <c r="H82">
        <f t="shared" si="6"/>
        <v>77</v>
      </c>
      <c r="I82">
        <f t="shared" si="4"/>
        <v>4</v>
      </c>
    </row>
    <row r="83" spans="1:9" ht="15" thickBot="1" x14ac:dyDescent="0.35">
      <c r="A83" s="20">
        <v>82</v>
      </c>
      <c r="B83" s="18" t="s">
        <v>20</v>
      </c>
      <c r="C83" s="21" t="s">
        <v>594</v>
      </c>
      <c r="D83" t="str">
        <f t="shared" si="5"/>
        <v>Sammy Watkins</v>
      </c>
      <c r="E83">
        <f>_xlfn.IFNA(INDEX(Wolf2021FFProjections!$A$1:$Z$353,MATCH('WR Rankings Compare'!$D83,Wolf2021FFProjections!$B$1:$B$353,0),7),0)</f>
        <v>0</v>
      </c>
      <c r="F83">
        <f>_xlfn.IFNA(INDEX(Wolf2021FFProjections!$A$1:$Z$353,MATCH('WR Rankings Compare'!$D83,Wolf2021FFProjections!$B$1:$B$353,0),6),0)</f>
        <v>0</v>
      </c>
      <c r="G83">
        <f>_xlfn.IFNA(INDEX(Wolf2021FFProjections!$A$1:$Z$353,MATCH('WR Rankings Compare'!$D83,Wolf2021FFProjections!$B$1:$B$353,0),5),0)</f>
        <v>0</v>
      </c>
      <c r="H83">
        <f t="shared" si="6"/>
        <v>107</v>
      </c>
      <c r="I83">
        <f t="shared" si="4"/>
        <v>-25</v>
      </c>
    </row>
    <row r="84" spans="1:9" ht="15" thickBot="1" x14ac:dyDescent="0.35">
      <c r="A84" s="18">
        <v>83</v>
      </c>
      <c r="B84" s="18" t="s">
        <v>20</v>
      </c>
      <c r="C84" s="19" t="s">
        <v>601</v>
      </c>
      <c r="D84" t="str">
        <f t="shared" si="5"/>
        <v>Donovan Peoples-Jones</v>
      </c>
      <c r="E84">
        <f>_xlfn.IFNA(INDEX(Wolf2021FFProjections!$A$1:$Z$353,MATCH('WR Rankings Compare'!$D84,Wolf2021FFProjections!$B$1:$B$353,0),7),0)</f>
        <v>61.5</v>
      </c>
      <c r="F84">
        <f>_xlfn.IFNA(INDEX(Wolf2021FFProjections!$A$1:$Z$353,MATCH('WR Rankings Compare'!$D84,Wolf2021FFProjections!$B$1:$B$353,0),6),0)</f>
        <v>76.5</v>
      </c>
      <c r="G84">
        <f>_xlfn.IFNA(INDEX(Wolf2021FFProjections!$A$1:$Z$353,MATCH('WR Rankings Compare'!$D84,Wolf2021FFProjections!$B$1:$B$353,0),5),0)</f>
        <v>91.5</v>
      </c>
      <c r="H84">
        <f t="shared" si="6"/>
        <v>92</v>
      </c>
      <c r="I84">
        <f t="shared" si="4"/>
        <v>-9</v>
      </c>
    </row>
    <row r="85" spans="1:9" ht="15" thickBot="1" x14ac:dyDescent="0.35">
      <c r="A85" s="20">
        <v>84</v>
      </c>
      <c r="B85" s="18" t="s">
        <v>20</v>
      </c>
      <c r="C85" s="21" t="s">
        <v>740</v>
      </c>
      <c r="D85" t="str">
        <f t="shared" si="5"/>
        <v>AJ Green</v>
      </c>
      <c r="E85">
        <f>_xlfn.IFNA(INDEX(Wolf2021FFProjections!$A$1:$Z$353,MATCH('WR Rankings Compare'!$D85,Wolf2021FFProjections!$B$1:$B$353,0),7),0)</f>
        <v>62.8</v>
      </c>
      <c r="F85">
        <f>_xlfn.IFNA(INDEX(Wolf2021FFProjections!$A$1:$Z$353,MATCH('WR Rankings Compare'!$D85,Wolf2021FFProjections!$B$1:$B$353,0),6),0)</f>
        <v>78.8</v>
      </c>
      <c r="G85">
        <f>_xlfn.IFNA(INDEX(Wolf2021FFProjections!$A$1:$Z$353,MATCH('WR Rankings Compare'!$D85,Wolf2021FFProjections!$B$1:$B$353,0),5),0)</f>
        <v>94.8</v>
      </c>
      <c r="H85">
        <f t="shared" si="6"/>
        <v>91</v>
      </c>
      <c r="I85">
        <f t="shared" si="4"/>
        <v>-7</v>
      </c>
    </row>
    <row r="86" spans="1:9" ht="15" thickBot="1" x14ac:dyDescent="0.35">
      <c r="A86" s="18">
        <v>85</v>
      </c>
      <c r="B86" s="18" t="s">
        <v>20</v>
      </c>
      <c r="C86" s="19" t="s">
        <v>765</v>
      </c>
      <c r="D86" t="str">
        <f t="shared" si="5"/>
        <v>Danny Gray</v>
      </c>
      <c r="E86">
        <f>_xlfn.IFNA(INDEX(Wolf2021FFProjections!$A$1:$Z$353,MATCH('WR Rankings Compare'!$D86,Wolf2021FFProjections!$B$1:$B$353,0),7),0)</f>
        <v>30</v>
      </c>
      <c r="F86">
        <f>_xlfn.IFNA(INDEX(Wolf2021FFProjections!$A$1:$Z$353,MATCH('WR Rankings Compare'!$D86,Wolf2021FFProjections!$B$1:$B$353,0),6),0)</f>
        <v>38</v>
      </c>
      <c r="G86">
        <f>_xlfn.IFNA(INDEX(Wolf2021FFProjections!$A$1:$Z$353,MATCH('WR Rankings Compare'!$D86,Wolf2021FFProjections!$B$1:$B$353,0),5),0)</f>
        <v>46</v>
      </c>
      <c r="H86">
        <f t="shared" si="6"/>
        <v>102</v>
      </c>
      <c r="I86">
        <f t="shared" si="4"/>
        <v>-17</v>
      </c>
    </row>
    <row r="87" spans="1:9" ht="15" thickBot="1" x14ac:dyDescent="0.35">
      <c r="A87" s="20">
        <v>86</v>
      </c>
      <c r="B87" s="18" t="s">
        <v>20</v>
      </c>
      <c r="C87" s="21" t="s">
        <v>590</v>
      </c>
      <c r="D87" t="str">
        <f t="shared" si="5"/>
        <v>Corey Davis</v>
      </c>
      <c r="E87">
        <f>_xlfn.IFNA(INDEX(Wolf2021FFProjections!$A$1:$Z$353,MATCH('WR Rankings Compare'!$D87,Wolf2021FFProjections!$B$1:$B$353,0),7),0)</f>
        <v>93.4</v>
      </c>
      <c r="F87">
        <f>_xlfn.IFNA(INDEX(Wolf2021FFProjections!$A$1:$Z$353,MATCH('WR Rankings Compare'!$D87,Wolf2021FFProjections!$B$1:$B$353,0),6),0)</f>
        <v>119.9</v>
      </c>
      <c r="G87">
        <f>_xlfn.IFNA(INDEX(Wolf2021FFProjections!$A$1:$Z$353,MATCH('WR Rankings Compare'!$D87,Wolf2021FFProjections!$B$1:$B$353,0),5),0)</f>
        <v>146.4</v>
      </c>
      <c r="H87">
        <f t="shared" si="6"/>
        <v>69</v>
      </c>
      <c r="I87">
        <f t="shared" si="4"/>
        <v>17</v>
      </c>
    </row>
    <row r="88" spans="1:9" ht="15" thickBot="1" x14ac:dyDescent="0.35">
      <c r="A88" s="18">
        <v>87</v>
      </c>
      <c r="B88" s="18" t="s">
        <v>20</v>
      </c>
      <c r="C88" s="19" t="s">
        <v>671</v>
      </c>
      <c r="D88" t="str">
        <f t="shared" si="5"/>
        <v>William Fuller V</v>
      </c>
      <c r="E88">
        <f>_xlfn.IFNA(INDEX(Wolf2021FFProjections!$A$1:$Z$353,MATCH('WR Rankings Compare'!$D88,Wolf2021FFProjections!$B$1:$B$353,0),7),0)</f>
        <v>0</v>
      </c>
      <c r="F88">
        <f>_xlfn.IFNA(INDEX(Wolf2021FFProjections!$A$1:$Z$353,MATCH('WR Rankings Compare'!$D88,Wolf2021FFProjections!$B$1:$B$353,0),6),0)</f>
        <v>0</v>
      </c>
      <c r="G88">
        <f>_xlfn.IFNA(INDEX(Wolf2021FFProjections!$A$1:$Z$353,MATCH('WR Rankings Compare'!$D88,Wolf2021FFProjections!$B$1:$B$353,0),5),0)</f>
        <v>0</v>
      </c>
      <c r="H88">
        <f t="shared" si="6"/>
        <v>107</v>
      </c>
      <c r="I88">
        <f t="shared" si="4"/>
        <v>-20</v>
      </c>
    </row>
    <row r="89" spans="1:9" ht="15" thickBot="1" x14ac:dyDescent="0.35">
      <c r="A89" s="20">
        <v>88</v>
      </c>
      <c r="B89" s="18" t="s">
        <v>20</v>
      </c>
      <c r="C89" s="21" t="s">
        <v>588</v>
      </c>
      <c r="D89" t="str">
        <f t="shared" si="5"/>
        <v>Kendrick Bourne</v>
      </c>
      <c r="E89">
        <f>_xlfn.IFNA(INDEX(Wolf2021FFProjections!$A$1:$Z$353,MATCH('WR Rankings Compare'!$D89,Wolf2021FFProjections!$B$1:$B$353,0),7),0)</f>
        <v>92.2</v>
      </c>
      <c r="F89">
        <f>_xlfn.IFNA(INDEX(Wolf2021FFProjections!$A$1:$Z$353,MATCH('WR Rankings Compare'!$D89,Wolf2021FFProjections!$B$1:$B$353,0),6),0)</f>
        <v>115.7</v>
      </c>
      <c r="G89">
        <f>_xlfn.IFNA(INDEX(Wolf2021FFProjections!$A$1:$Z$353,MATCH('WR Rankings Compare'!$D89,Wolf2021FFProjections!$B$1:$B$353,0),5),0)</f>
        <v>139.19999999999999</v>
      </c>
      <c r="H89">
        <f t="shared" si="6"/>
        <v>74</v>
      </c>
      <c r="I89">
        <f t="shared" si="4"/>
        <v>14</v>
      </c>
    </row>
    <row r="90" spans="1:9" ht="15" thickBot="1" x14ac:dyDescent="0.35">
      <c r="A90" s="18">
        <v>89</v>
      </c>
      <c r="B90" s="18" t="s">
        <v>20</v>
      </c>
      <c r="C90" s="19" t="s">
        <v>597</v>
      </c>
      <c r="D90" t="str">
        <f t="shared" si="5"/>
        <v>David Bell</v>
      </c>
      <c r="E90">
        <f>_xlfn.IFNA(INDEX(Wolf2021FFProjections!$A$1:$Z$353,MATCH('WR Rankings Compare'!$D90,Wolf2021FFProjections!$B$1:$B$353,0),7),0)</f>
        <v>62.1</v>
      </c>
      <c r="F90">
        <f>_xlfn.IFNA(INDEX(Wolf2021FFProjections!$A$1:$Z$353,MATCH('WR Rankings Compare'!$D90,Wolf2021FFProjections!$B$1:$B$353,0),6),0)</f>
        <v>83.1</v>
      </c>
      <c r="G90">
        <f>_xlfn.IFNA(INDEX(Wolf2021FFProjections!$A$1:$Z$353,MATCH('WR Rankings Compare'!$D90,Wolf2021FFProjections!$B$1:$B$353,0),5),0)</f>
        <v>104.1</v>
      </c>
      <c r="H90">
        <f t="shared" si="6"/>
        <v>88</v>
      </c>
      <c r="I90">
        <f t="shared" si="4"/>
        <v>1</v>
      </c>
    </row>
    <row r="91" spans="1:9" ht="15" thickBot="1" x14ac:dyDescent="0.35">
      <c r="A91" s="20">
        <v>90</v>
      </c>
      <c r="B91" s="18" t="s">
        <v>20</v>
      </c>
      <c r="C91" s="21" t="s">
        <v>595</v>
      </c>
      <c r="D91" t="str">
        <f t="shared" si="5"/>
        <v>Kenny Golladay</v>
      </c>
      <c r="E91">
        <f>_xlfn.IFNA(INDEX(Wolf2021FFProjections!$A$1:$Z$353,MATCH('WR Rankings Compare'!$D91,Wolf2021FFProjections!$B$1:$B$353,0),7),0)</f>
        <v>64.8</v>
      </c>
      <c r="F91">
        <f>_xlfn.IFNA(INDEX(Wolf2021FFProjections!$A$1:$Z$353,MATCH('WR Rankings Compare'!$D91,Wolf2021FFProjections!$B$1:$B$353,0),6),0)</f>
        <v>85.8</v>
      </c>
      <c r="G91">
        <f>_xlfn.IFNA(INDEX(Wolf2021FFProjections!$A$1:$Z$353,MATCH('WR Rankings Compare'!$D91,Wolf2021FFProjections!$B$1:$B$353,0),5),0)</f>
        <v>106.8</v>
      </c>
      <c r="H91">
        <f t="shared" si="6"/>
        <v>86</v>
      </c>
      <c r="I91">
        <f t="shared" si="4"/>
        <v>4</v>
      </c>
    </row>
    <row r="92" spans="1:9" ht="15" thickBot="1" x14ac:dyDescent="0.35">
      <c r="A92" s="18">
        <v>91</v>
      </c>
      <c r="B92" s="18" t="s">
        <v>20</v>
      </c>
      <c r="C92" s="19" t="s">
        <v>603</v>
      </c>
      <c r="D92" t="str">
        <f t="shared" si="5"/>
        <v>Devin Duvernay</v>
      </c>
      <c r="E92">
        <f>_xlfn.IFNA(INDEX(Wolf2021FFProjections!$A$1:$Z$353,MATCH('WR Rankings Compare'!$D92,Wolf2021FFProjections!$B$1:$B$353,0),7),0)</f>
        <v>39</v>
      </c>
      <c r="F92">
        <f>_xlfn.IFNA(INDEX(Wolf2021FFProjections!$A$1:$Z$353,MATCH('WR Rankings Compare'!$D92,Wolf2021FFProjections!$B$1:$B$353,0),6),0)</f>
        <v>52.5</v>
      </c>
      <c r="G92">
        <f>_xlfn.IFNA(INDEX(Wolf2021FFProjections!$A$1:$Z$353,MATCH('WR Rankings Compare'!$D92,Wolf2021FFProjections!$B$1:$B$353,0),5),0)</f>
        <v>66</v>
      </c>
      <c r="H92">
        <f t="shared" si="6"/>
        <v>100</v>
      </c>
      <c r="I92">
        <f t="shared" si="4"/>
        <v>-9</v>
      </c>
    </row>
    <row r="93" spans="1:9" ht="15" thickBot="1" x14ac:dyDescent="0.35">
      <c r="A93" s="20">
        <v>92</v>
      </c>
      <c r="B93" s="18" t="s">
        <v>20</v>
      </c>
      <c r="C93" s="21" t="s">
        <v>768</v>
      </c>
      <c r="D93" t="str">
        <f t="shared" si="5"/>
        <v>James Proche</v>
      </c>
      <c r="E93">
        <f>_xlfn.IFNA(INDEX(Wolf2021FFProjections!$A$1:$Z$353,MATCH('WR Rankings Compare'!$D93,Wolf2021FFProjections!$B$1:$B$353,0),7),0)</f>
        <v>22.2</v>
      </c>
      <c r="F93">
        <f>_xlfn.IFNA(INDEX(Wolf2021FFProjections!$A$1:$Z$353,MATCH('WR Rankings Compare'!$D93,Wolf2021FFProjections!$B$1:$B$353,0),6),0)</f>
        <v>28.7</v>
      </c>
      <c r="G93">
        <f>_xlfn.IFNA(INDEX(Wolf2021FFProjections!$A$1:$Z$353,MATCH('WR Rankings Compare'!$D93,Wolf2021FFProjections!$B$1:$B$353,0),5),0)</f>
        <v>35.200000000000003</v>
      </c>
      <c r="H93">
        <f t="shared" si="6"/>
        <v>106</v>
      </c>
      <c r="I93">
        <f t="shared" ref="I93:I116" si="7">A93-H93</f>
        <v>-14</v>
      </c>
    </row>
    <row r="94" spans="1:9" ht="15" thickBot="1" x14ac:dyDescent="0.35">
      <c r="A94" s="18">
        <v>93</v>
      </c>
      <c r="B94" s="18" t="s">
        <v>20</v>
      </c>
      <c r="C94" s="19" t="s">
        <v>786</v>
      </c>
      <c r="D94" t="str">
        <f t="shared" si="5"/>
        <v>Laviska Shenault</v>
      </c>
      <c r="E94">
        <f>_xlfn.IFNA(INDEX(Wolf2021FFProjections!$A$1:$Z$353,MATCH('WR Rankings Compare'!$D94,Wolf2021FFProjections!$B$1:$B$353,0),7),0)</f>
        <v>52.9</v>
      </c>
      <c r="F94">
        <f>_xlfn.IFNA(INDEX(Wolf2021FFProjections!$A$1:$Z$353,MATCH('WR Rankings Compare'!$D94,Wolf2021FFProjections!$B$1:$B$353,0),6),0)</f>
        <v>73.400000000000006</v>
      </c>
      <c r="G94">
        <f>_xlfn.IFNA(INDEX(Wolf2021FFProjections!$A$1:$Z$353,MATCH('WR Rankings Compare'!$D94,Wolf2021FFProjections!$B$1:$B$353,0),5),0)</f>
        <v>93.9</v>
      </c>
      <c r="H94">
        <f t="shared" si="6"/>
        <v>94</v>
      </c>
      <c r="I94">
        <f t="shared" si="7"/>
        <v>-1</v>
      </c>
    </row>
    <row r="95" spans="1:9" ht="15" thickBot="1" x14ac:dyDescent="0.35">
      <c r="A95" s="20">
        <v>94</v>
      </c>
      <c r="B95" s="18" t="s">
        <v>20</v>
      </c>
      <c r="C95" s="21" t="s">
        <v>604</v>
      </c>
      <c r="D95" t="str">
        <f t="shared" si="5"/>
        <v>Sterling Shepard</v>
      </c>
      <c r="E95">
        <f>_xlfn.IFNA(INDEX(Wolf2021FFProjections!$A$1:$Z$353,MATCH('WR Rankings Compare'!$D95,Wolf2021FFProjections!$B$1:$B$353,0),7),0)</f>
        <v>55.9</v>
      </c>
      <c r="F95">
        <f>_xlfn.IFNA(INDEX(Wolf2021FFProjections!$A$1:$Z$353,MATCH('WR Rankings Compare'!$D95,Wolf2021FFProjections!$B$1:$B$353,0),6),0)</f>
        <v>79.900000000000006</v>
      </c>
      <c r="G95">
        <f>_xlfn.IFNA(INDEX(Wolf2021FFProjections!$A$1:$Z$353,MATCH('WR Rankings Compare'!$D95,Wolf2021FFProjections!$B$1:$B$353,0),5),0)</f>
        <v>103.9</v>
      </c>
      <c r="H95">
        <f t="shared" si="6"/>
        <v>90</v>
      </c>
      <c r="I95">
        <f t="shared" si="7"/>
        <v>4</v>
      </c>
    </row>
    <row r="96" spans="1:9" ht="15" thickBot="1" x14ac:dyDescent="0.35">
      <c r="A96" s="18">
        <v>95</v>
      </c>
      <c r="B96" s="18" t="s">
        <v>20</v>
      </c>
      <c r="C96" s="19" t="s">
        <v>605</v>
      </c>
      <c r="D96" t="str">
        <f t="shared" si="5"/>
        <v>Marquez Callaway</v>
      </c>
      <c r="E96">
        <f>_xlfn.IFNA(INDEX(Wolf2021FFProjections!$A$1:$Z$353,MATCH('WR Rankings Compare'!$D96,Wolf2021FFProjections!$B$1:$B$353,0),7),0)</f>
        <v>26</v>
      </c>
      <c r="F96">
        <f>_xlfn.IFNA(INDEX(Wolf2021FFProjections!$A$1:$Z$353,MATCH('WR Rankings Compare'!$D96,Wolf2021FFProjections!$B$1:$B$353,0),6),0)</f>
        <v>30.5</v>
      </c>
      <c r="G96">
        <f>_xlfn.IFNA(INDEX(Wolf2021FFProjections!$A$1:$Z$353,MATCH('WR Rankings Compare'!$D96,Wolf2021FFProjections!$B$1:$B$353,0),5),0)</f>
        <v>35</v>
      </c>
      <c r="H96">
        <f t="shared" si="6"/>
        <v>105</v>
      </c>
      <c r="I96">
        <f t="shared" si="7"/>
        <v>-10</v>
      </c>
    </row>
    <row r="97" spans="1:9" ht="15" thickBot="1" x14ac:dyDescent="0.35">
      <c r="A97" s="20">
        <v>96</v>
      </c>
      <c r="B97" s="18" t="s">
        <v>20</v>
      </c>
      <c r="C97" s="21" t="s">
        <v>744</v>
      </c>
      <c r="D97" t="str">
        <f t="shared" si="5"/>
        <v>Cedrick Wilson</v>
      </c>
      <c r="E97">
        <f>_xlfn.IFNA(INDEX(Wolf2021FFProjections!$A$1:$Z$353,MATCH('WR Rankings Compare'!$D97,Wolf2021FFProjections!$B$1:$B$353,0),7),0)</f>
        <v>62.8</v>
      </c>
      <c r="F97">
        <f>_xlfn.IFNA(INDEX(Wolf2021FFProjections!$A$1:$Z$353,MATCH('WR Rankings Compare'!$D97,Wolf2021FFProjections!$B$1:$B$353,0),6),0)</f>
        <v>82.3</v>
      </c>
      <c r="G97">
        <f>_xlfn.IFNA(INDEX(Wolf2021FFProjections!$A$1:$Z$353,MATCH('WR Rankings Compare'!$D97,Wolf2021FFProjections!$B$1:$B$353,0),5),0)</f>
        <v>101.8</v>
      </c>
      <c r="H97">
        <f t="shared" si="6"/>
        <v>89</v>
      </c>
      <c r="I97">
        <f t="shared" si="7"/>
        <v>7</v>
      </c>
    </row>
    <row r="98" spans="1:9" ht="15" thickBot="1" x14ac:dyDescent="0.35">
      <c r="A98" s="18">
        <v>97</v>
      </c>
      <c r="B98" s="18" t="s">
        <v>20</v>
      </c>
      <c r="C98" s="19" t="s">
        <v>606</v>
      </c>
      <c r="D98" t="str">
        <f t="shared" si="5"/>
        <v>Braxton Berrios</v>
      </c>
      <c r="E98">
        <f>_xlfn.IFNA(INDEX(Wolf2021FFProjections!$A$1:$Z$353,MATCH('WR Rankings Compare'!$D98,Wolf2021FFProjections!$B$1:$B$353,0),7),0)</f>
        <v>40.9</v>
      </c>
      <c r="F98">
        <f>_xlfn.IFNA(INDEX(Wolf2021FFProjections!$A$1:$Z$353,MATCH('WR Rankings Compare'!$D98,Wolf2021FFProjections!$B$1:$B$353,0),6),0)</f>
        <v>58.4</v>
      </c>
      <c r="G98">
        <f>_xlfn.IFNA(INDEX(Wolf2021FFProjections!$A$1:$Z$353,MATCH('WR Rankings Compare'!$D98,Wolf2021FFProjections!$B$1:$B$353,0),5),0)</f>
        <v>75.900000000000006</v>
      </c>
      <c r="H98">
        <f t="shared" si="6"/>
        <v>97</v>
      </c>
      <c r="I98">
        <f t="shared" si="7"/>
        <v>0</v>
      </c>
    </row>
    <row r="99" spans="1:9" ht="15" thickBot="1" x14ac:dyDescent="0.35">
      <c r="A99" s="20">
        <v>98</v>
      </c>
      <c r="B99" s="18" t="s">
        <v>20</v>
      </c>
      <c r="C99" s="21" t="s">
        <v>607</v>
      </c>
      <c r="D99" t="str">
        <f t="shared" si="5"/>
        <v>Byron Pringle</v>
      </c>
      <c r="E99">
        <f>_xlfn.IFNA(INDEX(Wolf2021FFProjections!$A$1:$Z$353,MATCH('WR Rankings Compare'!$D99,Wolf2021FFProjections!$B$1:$B$353,0),7),0)</f>
        <v>44.4</v>
      </c>
      <c r="F99">
        <f>_xlfn.IFNA(INDEX(Wolf2021FFProjections!$A$1:$Z$353,MATCH('WR Rankings Compare'!$D99,Wolf2021FFProjections!$B$1:$B$353,0),6),0)</f>
        <v>57.9</v>
      </c>
      <c r="G99">
        <f>_xlfn.IFNA(INDEX(Wolf2021FFProjections!$A$1:$Z$353,MATCH('WR Rankings Compare'!$D99,Wolf2021FFProjections!$B$1:$B$353,0),5),0)</f>
        <v>71.400000000000006</v>
      </c>
      <c r="H99">
        <f t="shared" si="6"/>
        <v>98</v>
      </c>
      <c r="I99">
        <f t="shared" si="7"/>
        <v>0</v>
      </c>
    </row>
    <row r="100" spans="1:9" ht="15" thickBot="1" x14ac:dyDescent="0.35">
      <c r="A100" s="18">
        <v>99</v>
      </c>
      <c r="B100" s="18" t="s">
        <v>20</v>
      </c>
      <c r="C100" s="19" t="s">
        <v>608</v>
      </c>
      <c r="D100" t="str">
        <f t="shared" si="5"/>
        <v>Zay Jones</v>
      </c>
      <c r="E100">
        <f>_xlfn.IFNA(INDEX(Wolf2021FFProjections!$A$1:$Z$353,MATCH('WR Rankings Compare'!$D100,Wolf2021FFProjections!$B$1:$B$353,0),7),0)</f>
        <v>87.1</v>
      </c>
      <c r="F100">
        <f>_xlfn.IFNA(INDEX(Wolf2021FFProjections!$A$1:$Z$353,MATCH('WR Rankings Compare'!$D100,Wolf2021FFProjections!$B$1:$B$353,0),6),0)</f>
        <v>114.1</v>
      </c>
      <c r="G100">
        <f>_xlfn.IFNA(INDEX(Wolf2021FFProjections!$A$1:$Z$353,MATCH('WR Rankings Compare'!$D100,Wolf2021FFProjections!$B$1:$B$353,0),5),0)</f>
        <v>141.1</v>
      </c>
      <c r="H100">
        <f t="shared" si="6"/>
        <v>76</v>
      </c>
      <c r="I100">
        <f t="shared" si="7"/>
        <v>23</v>
      </c>
    </row>
    <row r="101" spans="1:9" ht="15" thickBot="1" x14ac:dyDescent="0.35">
      <c r="A101" s="20">
        <v>100</v>
      </c>
      <c r="B101" s="18" t="s">
        <v>20</v>
      </c>
      <c r="C101" s="21" t="s">
        <v>609</v>
      </c>
      <c r="D101" t="str">
        <f t="shared" si="5"/>
        <v>Jalen Guyton</v>
      </c>
      <c r="E101">
        <f>_xlfn.IFNA(INDEX(Wolf2021FFProjections!$A$1:$Z$353,MATCH('WR Rankings Compare'!$D101,Wolf2021FFProjections!$B$1:$B$353,0),7),0)</f>
        <v>44.9</v>
      </c>
      <c r="F101">
        <f>_xlfn.IFNA(INDEX(Wolf2021FFProjections!$A$1:$Z$353,MATCH('WR Rankings Compare'!$D101,Wolf2021FFProjections!$B$1:$B$353,0),6),0)</f>
        <v>56.4</v>
      </c>
      <c r="G101">
        <f>_xlfn.IFNA(INDEX(Wolf2021FFProjections!$A$1:$Z$353,MATCH('WR Rankings Compare'!$D101,Wolf2021FFProjections!$B$1:$B$353,0),5),0)</f>
        <v>67.900000000000006</v>
      </c>
      <c r="H101">
        <f t="shared" si="6"/>
        <v>99</v>
      </c>
      <c r="I101">
        <f t="shared" si="7"/>
        <v>1</v>
      </c>
    </row>
    <row r="102" spans="1:9" ht="15" thickBot="1" x14ac:dyDescent="0.35">
      <c r="A102" s="18">
        <v>101</v>
      </c>
      <c r="B102" s="18" t="s">
        <v>20</v>
      </c>
      <c r="C102" s="19" t="s">
        <v>672</v>
      </c>
      <c r="D102" t="str">
        <f t="shared" si="5"/>
        <v>Cole Beasley</v>
      </c>
      <c r="E102">
        <f>_xlfn.IFNA(INDEX(Wolf2021FFProjections!$A$1:$Z$353,MATCH('WR Rankings Compare'!$D102,Wolf2021FFProjections!$B$1:$B$353,0),7),0)</f>
        <v>0</v>
      </c>
      <c r="F102">
        <f>_xlfn.IFNA(INDEX(Wolf2021FFProjections!$A$1:$Z$353,MATCH('WR Rankings Compare'!$D102,Wolf2021FFProjections!$B$1:$B$353,0),6),0)</f>
        <v>0</v>
      </c>
      <c r="G102">
        <f>_xlfn.IFNA(INDEX(Wolf2021FFProjections!$A$1:$Z$353,MATCH('WR Rankings Compare'!$D102,Wolf2021FFProjections!$B$1:$B$353,0),5),0)</f>
        <v>0</v>
      </c>
      <c r="H102">
        <f t="shared" si="6"/>
        <v>107</v>
      </c>
      <c r="I102">
        <f t="shared" si="7"/>
        <v>-6</v>
      </c>
    </row>
    <row r="103" spans="1:9" ht="15" thickBot="1" x14ac:dyDescent="0.35">
      <c r="A103" s="20">
        <v>102</v>
      </c>
      <c r="B103" s="18" t="s">
        <v>20</v>
      </c>
      <c r="C103" s="21" t="s">
        <v>611</v>
      </c>
      <c r="D103" t="str">
        <f t="shared" si="5"/>
        <v>Quez Watkins</v>
      </c>
      <c r="E103">
        <f>_xlfn.IFNA(INDEX(Wolf2021FFProjections!$A$1:$Z$353,MATCH('WR Rankings Compare'!$D103,Wolf2021FFProjections!$B$1:$B$353,0),7),0)</f>
        <v>50.8</v>
      </c>
      <c r="F103">
        <f>_xlfn.IFNA(INDEX(Wolf2021FFProjections!$A$1:$Z$353,MATCH('WR Rankings Compare'!$D103,Wolf2021FFProjections!$B$1:$B$353,0),6),0)</f>
        <v>66.8</v>
      </c>
      <c r="G103">
        <f>_xlfn.IFNA(INDEX(Wolf2021FFProjections!$A$1:$Z$353,MATCH('WR Rankings Compare'!$D103,Wolf2021FFProjections!$B$1:$B$353,0),5),0)</f>
        <v>82.8</v>
      </c>
      <c r="H103">
        <f t="shared" si="6"/>
        <v>95</v>
      </c>
      <c r="I103">
        <f t="shared" si="7"/>
        <v>7</v>
      </c>
    </row>
    <row r="104" spans="1:9" ht="15" thickBot="1" x14ac:dyDescent="0.35">
      <c r="A104" s="18">
        <v>103</v>
      </c>
      <c r="B104" s="18" t="s">
        <v>20</v>
      </c>
      <c r="C104" s="19" t="s">
        <v>612</v>
      </c>
      <c r="D104" t="str">
        <f t="shared" si="5"/>
        <v>Jamal Agnew</v>
      </c>
      <c r="E104">
        <f>_xlfn.IFNA(INDEX(Wolf2021FFProjections!$A$1:$Z$353,MATCH('WR Rankings Compare'!$D104,Wolf2021FFProjections!$B$1:$B$353,0),7),0)</f>
        <v>0</v>
      </c>
      <c r="F104">
        <f>_xlfn.IFNA(INDEX(Wolf2021FFProjections!$A$1:$Z$353,MATCH('WR Rankings Compare'!$D104,Wolf2021FFProjections!$B$1:$B$353,0),6),0)</f>
        <v>0</v>
      </c>
      <c r="G104">
        <f>_xlfn.IFNA(INDEX(Wolf2021FFProjections!$A$1:$Z$353,MATCH('WR Rankings Compare'!$D104,Wolf2021FFProjections!$B$1:$B$353,0),5),0)</f>
        <v>0</v>
      </c>
      <c r="H104">
        <f t="shared" si="6"/>
        <v>107</v>
      </c>
      <c r="I104">
        <f t="shared" si="7"/>
        <v>-4</v>
      </c>
    </row>
    <row r="105" spans="1:9" ht="15" thickBot="1" x14ac:dyDescent="0.35">
      <c r="A105" s="20">
        <v>104</v>
      </c>
      <c r="B105" s="18" t="s">
        <v>20</v>
      </c>
      <c r="C105" s="21" t="s">
        <v>613</v>
      </c>
      <c r="D105" t="str">
        <f t="shared" si="5"/>
        <v>Quintez Cephus</v>
      </c>
      <c r="E105">
        <f>_xlfn.IFNA(INDEX(Wolf2021FFProjections!$A$1:$Z$353,MATCH('WR Rankings Compare'!$D105,Wolf2021FFProjections!$B$1:$B$353,0),7),0)</f>
        <v>40.6</v>
      </c>
      <c r="F105">
        <f>_xlfn.IFNA(INDEX(Wolf2021FFProjections!$A$1:$Z$353,MATCH('WR Rankings Compare'!$D105,Wolf2021FFProjections!$B$1:$B$353,0),6),0)</f>
        <v>51.1</v>
      </c>
      <c r="G105">
        <f>_xlfn.IFNA(INDEX(Wolf2021FFProjections!$A$1:$Z$353,MATCH('WR Rankings Compare'!$D105,Wolf2021FFProjections!$B$1:$B$353,0),5),0)</f>
        <v>61.6</v>
      </c>
      <c r="H105">
        <f t="shared" si="6"/>
        <v>101</v>
      </c>
      <c r="I105">
        <f t="shared" si="7"/>
        <v>3</v>
      </c>
    </row>
    <row r="106" spans="1:9" ht="15" thickBot="1" x14ac:dyDescent="0.35">
      <c r="A106" s="18">
        <v>105</v>
      </c>
      <c r="B106" s="18" t="s">
        <v>20</v>
      </c>
      <c r="C106" s="19" t="s">
        <v>614</v>
      </c>
      <c r="D106" t="str">
        <f t="shared" si="5"/>
        <v>Nelson Agholor</v>
      </c>
      <c r="E106">
        <f>_xlfn.IFNA(INDEX(Wolf2021FFProjections!$A$1:$Z$353,MATCH('WR Rankings Compare'!$D106,Wolf2021FFProjections!$B$1:$B$353,0),7),0)</f>
        <v>50.4</v>
      </c>
      <c r="F106">
        <f>_xlfn.IFNA(INDEX(Wolf2021FFProjections!$A$1:$Z$353,MATCH('WR Rankings Compare'!$D106,Wolf2021FFProjections!$B$1:$B$353,0),6),0)</f>
        <v>62.4</v>
      </c>
      <c r="G106">
        <f>_xlfn.IFNA(INDEX(Wolf2021FFProjections!$A$1:$Z$353,MATCH('WR Rankings Compare'!$D106,Wolf2021FFProjections!$B$1:$B$353,0),5),0)</f>
        <v>74.400000000000006</v>
      </c>
      <c r="H106">
        <f t="shared" si="6"/>
        <v>96</v>
      </c>
      <c r="I106">
        <f t="shared" si="7"/>
        <v>9</v>
      </c>
    </row>
    <row r="107" spans="1:9" ht="15" thickBot="1" x14ac:dyDescent="0.35">
      <c r="A107" s="20">
        <v>106</v>
      </c>
      <c r="B107" s="18" t="s">
        <v>20</v>
      </c>
      <c r="C107" s="21" t="s">
        <v>785</v>
      </c>
      <c r="D107" t="str">
        <f t="shared" si="5"/>
        <v>Jalen Reagor</v>
      </c>
      <c r="E107">
        <f>_xlfn.IFNA(INDEX(Wolf2021FFProjections!$A$1:$Z$353,MATCH('WR Rankings Compare'!$D107,Wolf2021FFProjections!$B$1:$B$353,0),7),0)</f>
        <v>26.9</v>
      </c>
      <c r="F107">
        <f>_xlfn.IFNA(INDEX(Wolf2021FFProjections!$A$1:$Z$353,MATCH('WR Rankings Compare'!$D107,Wolf2021FFProjections!$B$1:$B$353,0),6),0)</f>
        <v>36.4</v>
      </c>
      <c r="G107">
        <f>_xlfn.IFNA(INDEX(Wolf2021FFProjections!$A$1:$Z$353,MATCH('WR Rankings Compare'!$D107,Wolf2021FFProjections!$B$1:$B$353,0),5),0)</f>
        <v>45.9</v>
      </c>
      <c r="H107">
        <f t="shared" si="6"/>
        <v>103</v>
      </c>
      <c r="I107">
        <f t="shared" si="7"/>
        <v>3</v>
      </c>
    </row>
    <row r="108" spans="1:9" ht="15" thickBot="1" x14ac:dyDescent="0.35">
      <c r="A108" s="18">
        <v>107</v>
      </c>
      <c r="B108" s="18" t="s">
        <v>20</v>
      </c>
      <c r="C108" s="19" t="s">
        <v>615</v>
      </c>
      <c r="D108" t="str">
        <f t="shared" si="5"/>
        <v>Bryan Edwards</v>
      </c>
      <c r="E108">
        <f>_xlfn.IFNA(INDEX(Wolf2021FFProjections!$A$1:$Z$353,MATCH('WR Rankings Compare'!$D108,Wolf2021FFProjections!$B$1:$B$353,0),7),0)</f>
        <v>58.6</v>
      </c>
      <c r="F108">
        <f>_xlfn.IFNA(INDEX(Wolf2021FFProjections!$A$1:$Z$353,MATCH('WR Rankings Compare'!$D108,Wolf2021FFProjections!$B$1:$B$353,0),6),0)</f>
        <v>74.099999999999994</v>
      </c>
      <c r="G108">
        <f>_xlfn.IFNA(INDEX(Wolf2021FFProjections!$A$1:$Z$353,MATCH('WR Rankings Compare'!$D108,Wolf2021FFProjections!$B$1:$B$353,0),5),0)</f>
        <v>89.6</v>
      </c>
      <c r="H108">
        <f t="shared" si="6"/>
        <v>93</v>
      </c>
      <c r="I108">
        <f t="shared" si="7"/>
        <v>14</v>
      </c>
    </row>
    <row r="109" spans="1:9" ht="15" thickBot="1" x14ac:dyDescent="0.35">
      <c r="A109" s="20">
        <v>108</v>
      </c>
      <c r="B109" s="18" t="s">
        <v>20</v>
      </c>
      <c r="C109" s="21" t="s">
        <v>741</v>
      </c>
      <c r="D109" t="str">
        <f t="shared" si="5"/>
        <v>Emmanuel Sanders</v>
      </c>
      <c r="E109">
        <f>_xlfn.IFNA(INDEX(Wolf2021FFProjections!$A$1:$Z$353,MATCH('WR Rankings Compare'!$D109,Wolf2021FFProjections!$B$1:$B$353,0),7),0)</f>
        <v>0</v>
      </c>
      <c r="F109">
        <f>_xlfn.IFNA(INDEX(Wolf2021FFProjections!$A$1:$Z$353,MATCH('WR Rankings Compare'!$D109,Wolf2021FFProjections!$B$1:$B$353,0),6),0)</f>
        <v>0</v>
      </c>
      <c r="G109">
        <f>_xlfn.IFNA(INDEX(Wolf2021FFProjections!$A$1:$Z$353,MATCH('WR Rankings Compare'!$D109,Wolf2021FFProjections!$B$1:$B$353,0),5),0)</f>
        <v>0</v>
      </c>
      <c r="H109">
        <f t="shared" si="6"/>
        <v>107</v>
      </c>
      <c r="I109">
        <f t="shared" si="7"/>
        <v>1</v>
      </c>
    </row>
    <row r="110" spans="1:9" ht="15" thickBot="1" x14ac:dyDescent="0.35">
      <c r="A110" s="18">
        <v>109</v>
      </c>
      <c r="B110" s="18" t="s">
        <v>20</v>
      </c>
      <c r="C110" s="19" t="s">
        <v>616</v>
      </c>
      <c r="D110" t="str">
        <f t="shared" si="5"/>
        <v>Tre'Quan Smith</v>
      </c>
      <c r="E110">
        <f>_xlfn.IFNA(INDEX(Wolf2021FFProjections!$A$1:$Z$353,MATCH('WR Rankings Compare'!$D110,Wolf2021FFProjections!$B$1:$B$353,0),7),0)</f>
        <v>0</v>
      </c>
      <c r="F110">
        <f>_xlfn.IFNA(INDEX(Wolf2021FFProjections!$A$1:$Z$353,MATCH('WR Rankings Compare'!$D110,Wolf2021FFProjections!$B$1:$B$353,0),6),0)</f>
        <v>0</v>
      </c>
      <c r="G110">
        <f>_xlfn.IFNA(INDEX(Wolf2021FFProjections!$A$1:$Z$353,MATCH('WR Rankings Compare'!$D110,Wolf2021FFProjections!$B$1:$B$353,0),5),0)</f>
        <v>0</v>
      </c>
      <c r="H110">
        <f t="shared" si="6"/>
        <v>107</v>
      </c>
      <c r="I110">
        <f t="shared" si="7"/>
        <v>2</v>
      </c>
    </row>
    <row r="111" spans="1:9" ht="15" thickBot="1" x14ac:dyDescent="0.35">
      <c r="A111" s="20">
        <v>110</v>
      </c>
      <c r="B111" s="18" t="s">
        <v>20</v>
      </c>
      <c r="C111" s="21" t="s">
        <v>673</v>
      </c>
      <c r="D111" t="str">
        <f t="shared" si="5"/>
        <v>TY Hilton</v>
      </c>
      <c r="E111">
        <f>_xlfn.IFNA(INDEX(Wolf2021FFProjections!$A$1:$Z$353,MATCH('WR Rankings Compare'!$D111,Wolf2021FFProjections!$B$1:$B$353,0),7),0)</f>
        <v>0</v>
      </c>
      <c r="F111">
        <f>_xlfn.IFNA(INDEX(Wolf2021FFProjections!$A$1:$Z$353,MATCH('WR Rankings Compare'!$D111,Wolf2021FFProjections!$B$1:$B$353,0),6),0)</f>
        <v>0</v>
      </c>
      <c r="G111">
        <f>_xlfn.IFNA(INDEX(Wolf2021FFProjections!$A$1:$Z$353,MATCH('WR Rankings Compare'!$D111,Wolf2021FFProjections!$B$1:$B$353,0),5),0)</f>
        <v>0</v>
      </c>
      <c r="H111">
        <f t="shared" si="6"/>
        <v>107</v>
      </c>
      <c r="I111">
        <f t="shared" si="7"/>
        <v>3</v>
      </c>
    </row>
    <row r="112" spans="1:9" ht="15" thickBot="1" x14ac:dyDescent="0.35">
      <c r="A112" s="18">
        <v>111</v>
      </c>
      <c r="B112" s="18" t="s">
        <v>20</v>
      </c>
      <c r="C112" s="19" t="s">
        <v>617</v>
      </c>
      <c r="D112" t="str">
        <f t="shared" si="5"/>
        <v>Darius Slayton</v>
      </c>
      <c r="E112">
        <f>_xlfn.IFNA(INDEX(Wolf2021FFProjections!$A$1:$Z$353,MATCH('WR Rankings Compare'!$D112,Wolf2021FFProjections!$B$1:$B$353,0),7),0)</f>
        <v>0</v>
      </c>
      <c r="F112">
        <f>_xlfn.IFNA(INDEX(Wolf2021FFProjections!$A$1:$Z$353,MATCH('WR Rankings Compare'!$D112,Wolf2021FFProjections!$B$1:$B$353,0),6),0)</f>
        <v>0</v>
      </c>
      <c r="G112">
        <f>_xlfn.IFNA(INDEX(Wolf2021FFProjections!$A$1:$Z$353,MATCH('WR Rankings Compare'!$D112,Wolf2021FFProjections!$B$1:$B$353,0),5),0)</f>
        <v>0</v>
      </c>
      <c r="H112">
        <f t="shared" si="6"/>
        <v>107</v>
      </c>
      <c r="I112">
        <f t="shared" si="7"/>
        <v>4</v>
      </c>
    </row>
    <row r="113" spans="1:9" ht="15" thickBot="1" x14ac:dyDescent="0.35">
      <c r="A113" s="20">
        <v>112</v>
      </c>
      <c r="B113" s="18" t="s">
        <v>20</v>
      </c>
      <c r="C113" s="21" t="s">
        <v>618</v>
      </c>
      <c r="D113" t="str">
        <f t="shared" si="5"/>
        <v>Josh Reynolds</v>
      </c>
      <c r="E113">
        <f>_xlfn.IFNA(INDEX(Wolf2021FFProjections!$A$1:$Z$353,MATCH('WR Rankings Compare'!$D113,Wolf2021FFProjections!$B$1:$B$353,0),7),0)</f>
        <v>0</v>
      </c>
      <c r="F113">
        <f>_xlfn.IFNA(INDEX(Wolf2021FFProjections!$A$1:$Z$353,MATCH('WR Rankings Compare'!$D113,Wolf2021FFProjections!$B$1:$B$353,0),6),0)</f>
        <v>0</v>
      </c>
      <c r="G113">
        <f>_xlfn.IFNA(INDEX(Wolf2021FFProjections!$A$1:$Z$353,MATCH('WR Rankings Compare'!$D113,Wolf2021FFProjections!$B$1:$B$353,0),5),0)</f>
        <v>0</v>
      </c>
      <c r="H113">
        <f t="shared" si="6"/>
        <v>107</v>
      </c>
      <c r="I113">
        <f t="shared" si="7"/>
        <v>5</v>
      </c>
    </row>
    <row r="114" spans="1:9" ht="15" thickBot="1" x14ac:dyDescent="0.35">
      <c r="A114" s="18">
        <v>113</v>
      </c>
      <c r="B114" s="18" t="s">
        <v>20</v>
      </c>
      <c r="C114" s="19" t="s">
        <v>619</v>
      </c>
      <c r="D114" t="str">
        <f t="shared" si="5"/>
        <v>Dyami Brown</v>
      </c>
      <c r="E114">
        <f>_xlfn.IFNA(INDEX(Wolf2021FFProjections!$A$1:$Z$353,MATCH('WR Rankings Compare'!$D114,Wolf2021FFProjections!$B$1:$B$353,0),7),0)</f>
        <v>28.4</v>
      </c>
      <c r="F114">
        <f>_xlfn.IFNA(INDEX(Wolf2021FFProjections!$A$1:$Z$353,MATCH('WR Rankings Compare'!$D114,Wolf2021FFProjections!$B$1:$B$353,0),6),0)</f>
        <v>36.4</v>
      </c>
      <c r="G114">
        <f>_xlfn.IFNA(INDEX(Wolf2021FFProjections!$A$1:$Z$353,MATCH('WR Rankings Compare'!$D114,Wolf2021FFProjections!$B$1:$B$353,0),5),0)</f>
        <v>44.4</v>
      </c>
      <c r="H114">
        <f t="shared" si="6"/>
        <v>103</v>
      </c>
      <c r="I114">
        <f t="shared" si="7"/>
        <v>10</v>
      </c>
    </row>
    <row r="115" spans="1:9" ht="15" thickBot="1" x14ac:dyDescent="0.35">
      <c r="A115" s="20">
        <v>114</v>
      </c>
      <c r="B115" s="18" t="s">
        <v>20</v>
      </c>
      <c r="C115" s="21" t="s">
        <v>766</v>
      </c>
      <c r="D115" t="str">
        <f t="shared" si="5"/>
        <v>Demarcus Robinson</v>
      </c>
      <c r="E115">
        <f>_xlfn.IFNA(INDEX(Wolf2021FFProjections!$A$1:$Z$353,MATCH('WR Rankings Compare'!$D115,Wolf2021FFProjections!$B$1:$B$353,0),7),0)</f>
        <v>0</v>
      </c>
      <c r="F115">
        <f>_xlfn.IFNA(INDEX(Wolf2021FFProjections!$A$1:$Z$353,MATCH('WR Rankings Compare'!$D115,Wolf2021FFProjections!$B$1:$B$353,0),6),0)</f>
        <v>0</v>
      </c>
      <c r="G115">
        <f>_xlfn.IFNA(INDEX(Wolf2021FFProjections!$A$1:$Z$353,MATCH('WR Rankings Compare'!$D115,Wolf2021FFProjections!$B$1:$B$353,0),5),0)</f>
        <v>0</v>
      </c>
      <c r="H115">
        <f t="shared" si="6"/>
        <v>107</v>
      </c>
      <c r="I115">
        <f t="shared" si="7"/>
        <v>7</v>
      </c>
    </row>
    <row r="116" spans="1:9" ht="15" thickBot="1" x14ac:dyDescent="0.35">
      <c r="A116" s="18">
        <v>115</v>
      </c>
      <c r="B116" s="18" t="s">
        <v>20</v>
      </c>
      <c r="C116" s="19" t="s">
        <v>767</v>
      </c>
      <c r="D116" t="str">
        <f t="shared" si="5"/>
        <v>Nick Westbrook-Ikhine</v>
      </c>
      <c r="E116">
        <f>_xlfn.IFNA(INDEX(Wolf2021FFProjections!$A$1:$Z$353,MATCH('WR Rankings Compare'!$D116,Wolf2021FFProjections!$B$1:$B$353,0),7),0)</f>
        <v>80.099999999999994</v>
      </c>
      <c r="F116">
        <f>_xlfn.IFNA(INDEX(Wolf2021FFProjections!$A$1:$Z$353,MATCH('WR Rankings Compare'!$D116,Wolf2021FFProjections!$B$1:$B$353,0),6),0)</f>
        <v>103.1</v>
      </c>
      <c r="G116">
        <f>_xlfn.IFNA(INDEX(Wolf2021FFProjections!$A$1:$Z$353,MATCH('WR Rankings Compare'!$D116,Wolf2021FFProjections!$B$1:$B$353,0),5),0)</f>
        <v>126.1</v>
      </c>
      <c r="H116">
        <f t="shared" si="6"/>
        <v>82</v>
      </c>
      <c r="I116">
        <f t="shared" si="7"/>
        <v>33</v>
      </c>
    </row>
    <row r="117" spans="1:9" ht="15" thickBot="1" x14ac:dyDescent="0.35">
      <c r="A117" s="20">
        <v>116</v>
      </c>
      <c r="B117" s="18" t="s">
        <v>20</v>
      </c>
      <c r="C117" s="21" t="s">
        <v>767</v>
      </c>
      <c r="D117" t="str">
        <f t="shared" ref="D117" si="8">TRIM(SUBSTITUTE(SUBSTITUTE(TRIM(LEFT(C117,LEN(C117)-(LEN(C117)-FIND(CHAR(160),C117)))),CHAR(160),""),".",""))</f>
        <v>Nick Westbrook-Ikhine</v>
      </c>
      <c r="E117">
        <f>_xlfn.IFNA(INDEX(Wolf2021FFProjections!$A$1:$Z$353,MATCH('WR Rankings Compare'!$D117,Wolf2021FFProjections!$B$1:$B$353,0),7),0)</f>
        <v>80.099999999999994</v>
      </c>
      <c r="F117">
        <f>_xlfn.IFNA(INDEX(Wolf2021FFProjections!$A$1:$Z$353,MATCH('WR Rankings Compare'!$D117,Wolf2021FFProjections!$B$1:$B$353,0),6),0)</f>
        <v>103.1</v>
      </c>
      <c r="G117">
        <f>_xlfn.IFNA(INDEX(Wolf2021FFProjections!$A$1:$Z$353,MATCH('WR Rankings Compare'!$D117,Wolf2021FFProjections!$B$1:$B$353,0),5),0)</f>
        <v>126.1</v>
      </c>
      <c r="H117">
        <f t="shared" si="6"/>
        <v>82</v>
      </c>
      <c r="I117">
        <f t="shared" ref="I117" si="9">A117-H117</f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"/>
  <sheetViews>
    <sheetView workbookViewId="0">
      <selection activeCell="F1" sqref="F1"/>
    </sheetView>
  </sheetViews>
  <sheetFormatPr defaultRowHeight="14.4" x14ac:dyDescent="0.3"/>
  <cols>
    <col min="3" max="3" width="17" bestFit="1" customWidth="1"/>
    <col min="4" max="4" width="15.88671875" bestFit="1" customWidth="1"/>
    <col min="8" max="8" width="21.44140625" bestFit="1" customWidth="1"/>
  </cols>
  <sheetData>
    <row r="1" spans="1:9" ht="15" thickBot="1" x14ac:dyDescent="0.35">
      <c r="A1" s="1" t="s">
        <v>338</v>
      </c>
      <c r="B1" s="1" t="s">
        <v>344</v>
      </c>
      <c r="C1" s="1" t="s">
        <v>339</v>
      </c>
      <c r="D1" s="1" t="s">
        <v>340</v>
      </c>
      <c r="E1" t="s">
        <v>341</v>
      </c>
      <c r="F1" t="s">
        <v>342</v>
      </c>
      <c r="G1" t="s">
        <v>343</v>
      </c>
      <c r="H1" t="s">
        <v>345</v>
      </c>
      <c r="I1" t="s">
        <v>346</v>
      </c>
    </row>
    <row r="2" spans="1:9" ht="15" thickBot="1" x14ac:dyDescent="0.35">
      <c r="A2" s="18">
        <v>1</v>
      </c>
      <c r="B2" s="18" t="s">
        <v>18</v>
      </c>
      <c r="C2" s="19" t="s">
        <v>674</v>
      </c>
      <c r="D2" t="str">
        <f>TRIM(SUBSTITUTE(SUBSTITUTE(TRIM(LEFT(C2,LEN(C2)-(LEN(C2)-FIND(CHAR(160),C2)))),CHAR(160),""),".",""))</f>
        <v>Travis Kelce</v>
      </c>
      <c r="E2">
        <f>_xlfn.IFNA(INDEX(Wolf2021FFProjections!$A$1:$Z$353,MATCH('TE Rankings Compare'!D2,Wolf2021FFProjections!$B$1:$B$353,0),7),0)</f>
        <v>180.4</v>
      </c>
      <c r="F2">
        <f>_xlfn.IFNA(INDEX(Wolf2021FFProjections!$A$1:$Z$353,MATCH('TE Rankings Compare'!D2,Wolf2021FFProjections!$B$1:$B$353,0),6),0)</f>
        <v>227.9</v>
      </c>
      <c r="G2">
        <f>_xlfn.IFNA(INDEX(Wolf2021FFProjections!$A$1:$Z$353,MATCH('TE Rankings Compare'!D2,Wolf2021FFProjections!$B$1:$B$353,0),5),0)</f>
        <v>275.39999999999998</v>
      </c>
      <c r="H2">
        <f>RANK(F2,$F$2:$F$38)</f>
        <v>1</v>
      </c>
      <c r="I2">
        <f t="shared" ref="I2:I38" si="0">A2-H2</f>
        <v>0</v>
      </c>
    </row>
    <row r="3" spans="1:9" ht="15" thickBot="1" x14ac:dyDescent="0.35">
      <c r="A3" s="18">
        <v>2</v>
      </c>
      <c r="B3" s="18" t="s">
        <v>18</v>
      </c>
      <c r="C3" s="19" t="s">
        <v>621</v>
      </c>
      <c r="D3" t="str">
        <f t="shared" ref="D3:D38" si="1">TRIM(SUBSTITUTE(SUBSTITUTE(TRIM(LEFT(C3,LEN(C3)-(LEN(C3)-FIND(CHAR(160),C3)))),CHAR(160),""),".",""))</f>
        <v>Mark Andrews</v>
      </c>
      <c r="E3">
        <f>_xlfn.IFNA(INDEX(Wolf2021FFProjections!$A$1:$Z$353,MATCH('TE Rankings Compare'!D3,Wolf2021FFProjections!$B$1:$B$353,0),7),0)</f>
        <v>155.1</v>
      </c>
      <c r="F3">
        <f>_xlfn.IFNA(INDEX(Wolf2021FFProjections!$A$1:$Z$353,MATCH('TE Rankings Compare'!D3,Wolf2021FFProjections!$B$1:$B$353,0),6),0)</f>
        <v>194.6</v>
      </c>
      <c r="G3">
        <f>_xlfn.IFNA(INDEX(Wolf2021FFProjections!$A$1:$Z$353,MATCH('TE Rankings Compare'!D3,Wolf2021FFProjections!$B$1:$B$353,0),5),0)</f>
        <v>234.1</v>
      </c>
      <c r="H3">
        <f>RANK(F3,$F$2:$F$38)</f>
        <v>2</v>
      </c>
      <c r="I3">
        <f t="shared" si="0"/>
        <v>0</v>
      </c>
    </row>
    <row r="4" spans="1:9" ht="15" thickBot="1" x14ac:dyDescent="0.35">
      <c r="A4" s="20">
        <v>3</v>
      </c>
      <c r="B4" s="18" t="s">
        <v>18</v>
      </c>
      <c r="C4" s="21" t="s">
        <v>622</v>
      </c>
      <c r="D4" t="str">
        <f t="shared" si="1"/>
        <v>Kyle Pitts</v>
      </c>
      <c r="E4">
        <f>_xlfn.IFNA(INDEX(Wolf2021FFProjections!$A$1:$Z$353,MATCH('TE Rankings Compare'!D4,Wolf2021FFProjections!$B$1:$B$353,0),7),0)</f>
        <v>154.30000000000001</v>
      </c>
      <c r="F4">
        <f>_xlfn.IFNA(INDEX(Wolf2021FFProjections!$A$1:$Z$353,MATCH('TE Rankings Compare'!D4,Wolf2021FFProjections!$B$1:$B$353,0),6),0)</f>
        <v>193.3</v>
      </c>
      <c r="G4">
        <f>_xlfn.IFNA(INDEX(Wolf2021FFProjections!$A$1:$Z$353,MATCH('TE Rankings Compare'!D4,Wolf2021FFProjections!$B$1:$B$353,0),5),0)</f>
        <v>232.3</v>
      </c>
      <c r="H4">
        <f>RANK(F4,$F$2:$F$38)</f>
        <v>3</v>
      </c>
      <c r="I4">
        <f t="shared" si="0"/>
        <v>0</v>
      </c>
    </row>
    <row r="5" spans="1:9" ht="15" thickBot="1" x14ac:dyDescent="0.35">
      <c r="A5" s="20">
        <v>4</v>
      </c>
      <c r="B5" s="18" t="s">
        <v>18</v>
      </c>
      <c r="C5" s="21" t="s">
        <v>675</v>
      </c>
      <c r="D5" t="str">
        <f t="shared" si="1"/>
        <v>Darren Waller</v>
      </c>
      <c r="E5">
        <f>_xlfn.IFNA(INDEX(Wolf2021FFProjections!$A$1:$Z$353,MATCH('TE Rankings Compare'!D5,Wolf2021FFProjections!$B$1:$B$353,0),7),0)</f>
        <v>133.19999999999999</v>
      </c>
      <c r="F5">
        <f>_xlfn.IFNA(INDEX(Wolf2021FFProjections!$A$1:$Z$353,MATCH('TE Rankings Compare'!D5,Wolf2021FFProjections!$B$1:$B$353,0),6),0)</f>
        <v>172.7</v>
      </c>
      <c r="G5">
        <f>_xlfn.IFNA(INDEX(Wolf2021FFProjections!$A$1:$Z$353,MATCH('TE Rankings Compare'!D5,Wolf2021FFProjections!$B$1:$B$353,0),5),0)</f>
        <v>212.2</v>
      </c>
      <c r="H5">
        <f>RANK(F5,$F$2:$F$38)</f>
        <v>6</v>
      </c>
      <c r="I5">
        <f t="shared" si="0"/>
        <v>-2</v>
      </c>
    </row>
    <row r="6" spans="1:9" ht="15" thickBot="1" x14ac:dyDescent="0.35">
      <c r="A6" s="18">
        <v>5</v>
      </c>
      <c r="B6" s="18" t="s">
        <v>18</v>
      </c>
      <c r="C6" s="19" t="s">
        <v>676</v>
      </c>
      <c r="D6" t="str">
        <f t="shared" si="1"/>
        <v>George Kittle</v>
      </c>
      <c r="E6">
        <f>_xlfn.IFNA(INDEX(Wolf2021FFProjections!$A$1:$Z$353,MATCH('TE Rankings Compare'!D6,Wolf2021FFProjections!$B$1:$B$353,0),7),0)</f>
        <v>125.1</v>
      </c>
      <c r="F6">
        <f>_xlfn.IFNA(INDEX(Wolf2021FFProjections!$A$1:$Z$353,MATCH('TE Rankings Compare'!D6,Wolf2021FFProjections!$B$1:$B$353,0),6),0)</f>
        <v>159.1</v>
      </c>
      <c r="G6">
        <f>_xlfn.IFNA(INDEX(Wolf2021FFProjections!$A$1:$Z$353,MATCH('TE Rankings Compare'!D6,Wolf2021FFProjections!$B$1:$B$353,0),5),0)</f>
        <v>193.1</v>
      </c>
      <c r="H6">
        <f>RANK(F6,$F$2:$F$38)</f>
        <v>7</v>
      </c>
      <c r="I6">
        <f t="shared" si="0"/>
        <v>-2</v>
      </c>
    </row>
    <row r="7" spans="1:9" ht="15" thickBot="1" x14ac:dyDescent="0.35">
      <c r="A7" s="20">
        <v>6</v>
      </c>
      <c r="B7" s="18" t="s">
        <v>18</v>
      </c>
      <c r="C7" s="21" t="s">
        <v>623</v>
      </c>
      <c r="D7" t="str">
        <f t="shared" si="1"/>
        <v>Dalton Schultz</v>
      </c>
      <c r="E7">
        <f>_xlfn.IFNA(INDEX(Wolf2021FFProjections!$A$1:$Z$353,MATCH('TE Rankings Compare'!D7,Wolf2021FFProjections!$B$1:$B$353,0),7),0)</f>
        <v>138</v>
      </c>
      <c r="F7">
        <f>_xlfn.IFNA(INDEX(Wolf2021FFProjections!$A$1:$Z$353,MATCH('TE Rankings Compare'!D7,Wolf2021FFProjections!$B$1:$B$353,0),6),0)</f>
        <v>180</v>
      </c>
      <c r="G7">
        <f>_xlfn.IFNA(INDEX(Wolf2021FFProjections!$A$1:$Z$353,MATCH('TE Rankings Compare'!D7,Wolf2021FFProjections!$B$1:$B$353,0),5),0)</f>
        <v>222</v>
      </c>
      <c r="H7">
        <f>RANK(F7,$F$2:$F$38)</f>
        <v>4</v>
      </c>
      <c r="I7">
        <f t="shared" si="0"/>
        <v>2</v>
      </c>
    </row>
    <row r="8" spans="1:9" ht="15" thickBot="1" x14ac:dyDescent="0.35">
      <c r="A8" s="20">
        <v>7</v>
      </c>
      <c r="B8" s="18" t="s">
        <v>18</v>
      </c>
      <c r="C8" s="21" t="s">
        <v>624</v>
      </c>
      <c r="D8" t="str">
        <f t="shared" si="1"/>
        <v>Dallas Goedert</v>
      </c>
      <c r="E8">
        <f>_xlfn.IFNA(INDEX(Wolf2021FFProjections!$A$1:$Z$353,MATCH('TE Rankings Compare'!D8,Wolf2021FFProjections!$B$1:$B$353,0),7),0)</f>
        <v>143.80000000000001</v>
      </c>
      <c r="F8">
        <f>_xlfn.IFNA(INDEX(Wolf2021FFProjections!$A$1:$Z$353,MATCH('TE Rankings Compare'!D8,Wolf2021FFProjections!$B$1:$B$353,0),6),0)</f>
        <v>179.8</v>
      </c>
      <c r="G8">
        <f>_xlfn.IFNA(INDEX(Wolf2021FFProjections!$A$1:$Z$353,MATCH('TE Rankings Compare'!D8,Wolf2021FFProjections!$B$1:$B$353,0),5),0)</f>
        <v>215.8</v>
      </c>
      <c r="H8">
        <f>RANK(F8,$F$2:$F$38)</f>
        <v>5</v>
      </c>
      <c r="I8">
        <f t="shared" si="0"/>
        <v>2</v>
      </c>
    </row>
    <row r="9" spans="1:9" ht="15" thickBot="1" x14ac:dyDescent="0.35">
      <c r="A9" s="18">
        <v>8</v>
      </c>
      <c r="B9" s="18" t="s">
        <v>18</v>
      </c>
      <c r="C9" s="19" t="s">
        <v>359</v>
      </c>
      <c r="D9" t="str">
        <f t="shared" si="1"/>
        <v>Dawson Knox</v>
      </c>
      <c r="E9">
        <f>_xlfn.IFNA(INDEX(Wolf2021FFProjections!$A$1:$Z$353,MATCH('TE Rankings Compare'!D9,Wolf2021FFProjections!$B$1:$B$353,0),7),0)</f>
        <v>127.3</v>
      </c>
      <c r="F9">
        <f>_xlfn.IFNA(INDEX(Wolf2021FFProjections!$A$1:$Z$353,MATCH('TE Rankings Compare'!D9,Wolf2021FFProjections!$B$1:$B$353,0),6),0)</f>
        <v>155.80000000000001</v>
      </c>
      <c r="G9">
        <f>_xlfn.IFNA(INDEX(Wolf2021FFProjections!$A$1:$Z$353,MATCH('TE Rankings Compare'!D9,Wolf2021FFProjections!$B$1:$B$353,0),5),0)</f>
        <v>184.3</v>
      </c>
      <c r="H9">
        <f>RANK(F9,$F$2:$F$38)</f>
        <v>8</v>
      </c>
      <c r="I9">
        <f t="shared" si="0"/>
        <v>0</v>
      </c>
    </row>
    <row r="10" spans="1:9" ht="15" thickBot="1" x14ac:dyDescent="0.35">
      <c r="A10" s="20">
        <v>9</v>
      </c>
      <c r="B10" s="18" t="s">
        <v>18</v>
      </c>
      <c r="C10" s="21" t="s">
        <v>746</v>
      </c>
      <c r="D10" t="str">
        <f t="shared" si="1"/>
        <v>TJ Hockenson</v>
      </c>
      <c r="E10">
        <f>_xlfn.IFNA(INDEX(Wolf2021FFProjections!$A$1:$Z$353,MATCH('TE Rankings Compare'!D10,Wolf2021FFProjections!$B$1:$B$353,0),7),0)</f>
        <v>92.8</v>
      </c>
      <c r="F10">
        <f>_xlfn.IFNA(INDEX(Wolf2021FFProjections!$A$1:$Z$353,MATCH('TE Rankings Compare'!D10,Wolf2021FFProjections!$B$1:$B$353,0),6),0)</f>
        <v>123.3</v>
      </c>
      <c r="G10">
        <f>_xlfn.IFNA(INDEX(Wolf2021FFProjections!$A$1:$Z$353,MATCH('TE Rankings Compare'!D10,Wolf2021FFProjections!$B$1:$B$353,0),5),0)</f>
        <v>153.80000000000001</v>
      </c>
      <c r="H10">
        <f>RANK(F10,$F$2:$F$38)</f>
        <v>18</v>
      </c>
      <c r="I10">
        <f t="shared" si="0"/>
        <v>-9</v>
      </c>
    </row>
    <row r="11" spans="1:9" ht="15" thickBot="1" x14ac:dyDescent="0.35">
      <c r="A11" s="18">
        <v>10</v>
      </c>
      <c r="B11" s="18" t="s">
        <v>18</v>
      </c>
      <c r="C11" s="19" t="s">
        <v>626</v>
      </c>
      <c r="D11" t="str">
        <f t="shared" si="1"/>
        <v>Zach Ertz</v>
      </c>
      <c r="E11">
        <f>_xlfn.IFNA(INDEX(Wolf2021FFProjections!$A$1:$Z$353,MATCH('TE Rankings Compare'!D11,Wolf2021FFProjections!$B$1:$B$353,0),7),0)</f>
        <v>98.9</v>
      </c>
      <c r="F11">
        <f>_xlfn.IFNA(INDEX(Wolf2021FFProjections!$A$1:$Z$353,MATCH('TE Rankings Compare'!D11,Wolf2021FFProjections!$B$1:$B$353,0),6),0)</f>
        <v>129.4</v>
      </c>
      <c r="G11">
        <f>_xlfn.IFNA(INDEX(Wolf2021FFProjections!$A$1:$Z$353,MATCH('TE Rankings Compare'!D11,Wolf2021FFProjections!$B$1:$B$353,0),5),0)</f>
        <v>159.9</v>
      </c>
      <c r="H11">
        <f>RANK(F11,$F$2:$F$38)</f>
        <v>12</v>
      </c>
      <c r="I11">
        <f t="shared" si="0"/>
        <v>-2</v>
      </c>
    </row>
    <row r="12" spans="1:9" ht="15" thickBot="1" x14ac:dyDescent="0.35">
      <c r="A12" s="18">
        <v>11</v>
      </c>
      <c r="B12" s="18" t="s">
        <v>18</v>
      </c>
      <c r="C12" s="19" t="s">
        <v>625</v>
      </c>
      <c r="D12" t="str">
        <f t="shared" si="1"/>
        <v>Pat Freiermuth</v>
      </c>
      <c r="E12">
        <f>_xlfn.IFNA(INDEX(Wolf2021FFProjections!$A$1:$Z$353,MATCH('TE Rankings Compare'!D12,Wolf2021FFProjections!$B$1:$B$353,0),7),0)</f>
        <v>108.2</v>
      </c>
      <c r="F12">
        <f>_xlfn.IFNA(INDEX(Wolf2021FFProjections!$A$1:$Z$353,MATCH('TE Rankings Compare'!D12,Wolf2021FFProjections!$B$1:$B$353,0),6),0)</f>
        <v>140.19999999999999</v>
      </c>
      <c r="G12">
        <f>_xlfn.IFNA(INDEX(Wolf2021FFProjections!$A$1:$Z$353,MATCH('TE Rankings Compare'!D12,Wolf2021FFProjections!$B$1:$B$353,0),5),0)</f>
        <v>172.2</v>
      </c>
      <c r="H12">
        <f>RANK(F12,$F$2:$F$38)</f>
        <v>9</v>
      </c>
      <c r="I12">
        <f t="shared" si="0"/>
        <v>2</v>
      </c>
    </row>
    <row r="13" spans="1:9" ht="15" thickBot="1" x14ac:dyDescent="0.35">
      <c r="A13" s="20">
        <v>12</v>
      </c>
      <c r="B13" s="18" t="s">
        <v>18</v>
      </c>
      <c r="C13" s="21" t="s">
        <v>769</v>
      </c>
      <c r="D13" t="str">
        <f>TRIM(SUBSTITUTE(SUBSTITUTE(TRIM(LEFT(C13,LEN(C13)-(LEN(C13)-FIND(CHAR(160),C13)))),CHAR(160),""),"^",""))</f>
        <v>Irv Smith Jr.</v>
      </c>
      <c r="E13">
        <f>_xlfn.IFNA(INDEX(Wolf2021FFProjections!$A$1:$Z$353,MATCH('TE Rankings Compare'!D13,Wolf2021FFProjections!$B$1:$B$353,0),7),0)</f>
        <v>96</v>
      </c>
      <c r="F13">
        <f>_xlfn.IFNA(INDEX(Wolf2021FFProjections!$A$1:$Z$353,MATCH('TE Rankings Compare'!D13,Wolf2021FFProjections!$B$1:$B$353,0),6),0)</f>
        <v>126</v>
      </c>
      <c r="G13">
        <f>_xlfn.IFNA(INDEX(Wolf2021FFProjections!$A$1:$Z$353,MATCH('TE Rankings Compare'!D13,Wolf2021FFProjections!$B$1:$B$353,0),5),0)</f>
        <v>156</v>
      </c>
      <c r="H13">
        <f>RANK(F13,$F$2:$F$38)</f>
        <v>14</v>
      </c>
      <c r="I13">
        <f t="shared" si="0"/>
        <v>-2</v>
      </c>
    </row>
    <row r="14" spans="1:9" ht="15" thickBot="1" x14ac:dyDescent="0.35">
      <c r="A14" s="18">
        <v>13</v>
      </c>
      <c r="B14" s="18" t="s">
        <v>18</v>
      </c>
      <c r="C14" s="19" t="s">
        <v>629</v>
      </c>
      <c r="D14" t="str">
        <f t="shared" si="1"/>
        <v>Hunter Henry</v>
      </c>
      <c r="E14">
        <f>_xlfn.IFNA(INDEX(Wolf2021FFProjections!$A$1:$Z$353,MATCH('TE Rankings Compare'!D14,Wolf2021FFProjections!$B$1:$B$353,0),7),0)</f>
        <v>101</v>
      </c>
      <c r="F14">
        <f>_xlfn.IFNA(INDEX(Wolf2021FFProjections!$A$1:$Z$353,MATCH('TE Rankings Compare'!D14,Wolf2021FFProjections!$B$1:$B$353,0),6),0)</f>
        <v>125</v>
      </c>
      <c r="G14">
        <f>_xlfn.IFNA(INDEX(Wolf2021FFProjections!$A$1:$Z$353,MATCH('TE Rankings Compare'!D14,Wolf2021FFProjections!$B$1:$B$353,0),5),0)</f>
        <v>149</v>
      </c>
      <c r="H14">
        <f>RANK(F14,$F$2:$F$38)</f>
        <v>16</v>
      </c>
      <c r="I14">
        <f t="shared" si="0"/>
        <v>-3</v>
      </c>
    </row>
    <row r="15" spans="1:9" ht="15" thickBot="1" x14ac:dyDescent="0.35">
      <c r="A15" s="20">
        <v>14</v>
      </c>
      <c r="B15" s="18" t="s">
        <v>18</v>
      </c>
      <c r="C15" s="21" t="s">
        <v>632</v>
      </c>
      <c r="D15" t="str">
        <f t="shared" si="1"/>
        <v>Cole Kmet</v>
      </c>
      <c r="E15">
        <f>_xlfn.IFNA(INDEX(Wolf2021FFProjections!$A$1:$Z$353,MATCH('TE Rankings Compare'!D15,Wolf2021FFProjections!$B$1:$B$353,0),7),0)</f>
        <v>97</v>
      </c>
      <c r="F15">
        <f>_xlfn.IFNA(INDEX(Wolf2021FFProjections!$A$1:$Z$353,MATCH('TE Rankings Compare'!D15,Wolf2021FFProjections!$B$1:$B$353,0),6),0)</f>
        <v>125</v>
      </c>
      <c r="G15">
        <f>_xlfn.IFNA(INDEX(Wolf2021FFProjections!$A$1:$Z$353,MATCH('TE Rankings Compare'!D15,Wolf2021FFProjections!$B$1:$B$353,0),5),0)</f>
        <v>153</v>
      </c>
      <c r="H15">
        <f>RANK(F15,$F$2:$F$38)</f>
        <v>16</v>
      </c>
      <c r="I15">
        <f t="shared" si="0"/>
        <v>-2</v>
      </c>
    </row>
    <row r="16" spans="1:9" ht="15" thickBot="1" x14ac:dyDescent="0.35">
      <c r="A16" s="18">
        <v>15</v>
      </c>
      <c r="B16" s="18" t="s">
        <v>18</v>
      </c>
      <c r="C16" s="19" t="s">
        <v>628</v>
      </c>
      <c r="D16" t="str">
        <f t="shared" si="1"/>
        <v>Gerald Everett</v>
      </c>
      <c r="E16">
        <f>_xlfn.IFNA(INDEX(Wolf2021FFProjections!$A$1:$Z$353,MATCH('TE Rankings Compare'!D16,Wolf2021FFProjections!$B$1:$B$353,0),7),0)</f>
        <v>106.7</v>
      </c>
      <c r="F16">
        <f>_xlfn.IFNA(INDEX(Wolf2021FFProjections!$A$1:$Z$353,MATCH('TE Rankings Compare'!D16,Wolf2021FFProjections!$B$1:$B$353,0),6),0)</f>
        <v>134.69999999999999</v>
      </c>
      <c r="G16">
        <f>_xlfn.IFNA(INDEX(Wolf2021FFProjections!$A$1:$Z$353,MATCH('TE Rankings Compare'!D16,Wolf2021FFProjections!$B$1:$B$353,0),5),0)</f>
        <v>162.69999999999999</v>
      </c>
      <c r="H16">
        <f>RANK(F16,$F$2:$F$38)</f>
        <v>10</v>
      </c>
      <c r="I16">
        <f t="shared" si="0"/>
        <v>5</v>
      </c>
    </row>
    <row r="17" spans="1:9" ht="15" thickBot="1" x14ac:dyDescent="0.35">
      <c r="A17" s="18">
        <v>16</v>
      </c>
      <c r="B17" s="18" t="s">
        <v>18</v>
      </c>
      <c r="C17" s="21" t="s">
        <v>636</v>
      </c>
      <c r="D17" t="str">
        <f t="shared" si="1"/>
        <v>David Njoku</v>
      </c>
      <c r="E17">
        <f>_xlfn.IFNA(INDEX(Wolf2021FFProjections!$A$1:$Z$353,MATCH('TE Rankings Compare'!D17,Wolf2021FFProjections!$B$1:$B$353,0),7),0)</f>
        <v>101.3</v>
      </c>
      <c r="F17">
        <f>_xlfn.IFNA(INDEX(Wolf2021FFProjections!$A$1:$Z$353,MATCH('TE Rankings Compare'!D17,Wolf2021FFProjections!$B$1:$B$353,0),6),0)</f>
        <v>129.80000000000001</v>
      </c>
      <c r="G17">
        <f>_xlfn.IFNA(INDEX(Wolf2021FFProjections!$A$1:$Z$353,MATCH('TE Rankings Compare'!D17,Wolf2021FFProjections!$B$1:$B$353,0),5),0)</f>
        <v>158.30000000000001</v>
      </c>
      <c r="H17">
        <f>RANK(F17,$F$2:$F$38)</f>
        <v>11</v>
      </c>
      <c r="I17">
        <f t="shared" si="0"/>
        <v>5</v>
      </c>
    </row>
    <row r="18" spans="1:9" ht="15" thickBot="1" x14ac:dyDescent="0.35">
      <c r="A18" s="20">
        <v>17</v>
      </c>
      <c r="B18" s="18" t="s">
        <v>18</v>
      </c>
      <c r="C18" s="19" t="s">
        <v>637</v>
      </c>
      <c r="D18" t="str">
        <f t="shared" si="1"/>
        <v>Hayden Hurst</v>
      </c>
      <c r="E18">
        <f>_xlfn.IFNA(INDEX(Wolf2021FFProjections!$A$1:$Z$353,MATCH('TE Rankings Compare'!D18,Wolf2021FFProjections!$B$1:$B$353,0),7),0)</f>
        <v>99.2</v>
      </c>
      <c r="F18">
        <f>_xlfn.IFNA(INDEX(Wolf2021FFProjections!$A$1:$Z$353,MATCH('TE Rankings Compare'!D18,Wolf2021FFProjections!$B$1:$B$353,0),6),0)</f>
        <v>125.2</v>
      </c>
      <c r="G18">
        <f>_xlfn.IFNA(INDEX(Wolf2021FFProjections!$A$1:$Z$353,MATCH('TE Rankings Compare'!D18,Wolf2021FFProjections!$B$1:$B$353,0),5),0)</f>
        <v>151.19999999999999</v>
      </c>
      <c r="H18">
        <f>RANK(F18,$F$2:$F$38)</f>
        <v>15</v>
      </c>
      <c r="I18">
        <f t="shared" si="0"/>
        <v>2</v>
      </c>
    </row>
    <row r="19" spans="1:9" ht="15" thickBot="1" x14ac:dyDescent="0.35">
      <c r="A19" s="18">
        <v>18</v>
      </c>
      <c r="B19" s="18" t="s">
        <v>18</v>
      </c>
      <c r="C19" s="21" t="s">
        <v>631</v>
      </c>
      <c r="D19" t="str">
        <f t="shared" si="1"/>
        <v>Austin Hooper</v>
      </c>
      <c r="E19">
        <f>_xlfn.IFNA(INDEX(Wolf2021FFProjections!$A$1:$Z$353,MATCH('TE Rankings Compare'!D19,Wolf2021FFProjections!$B$1:$B$353,0),7),0)</f>
        <v>95.9</v>
      </c>
      <c r="F19">
        <f>_xlfn.IFNA(INDEX(Wolf2021FFProjections!$A$1:$Z$353,MATCH('TE Rankings Compare'!D19,Wolf2021FFProjections!$B$1:$B$353,0),6),0)</f>
        <v>126.4</v>
      </c>
      <c r="G19">
        <f>_xlfn.IFNA(INDEX(Wolf2021FFProjections!$A$1:$Z$353,MATCH('TE Rankings Compare'!D19,Wolf2021FFProjections!$B$1:$B$353,0),5),0)</f>
        <v>156.9</v>
      </c>
      <c r="H19">
        <f>RANK(F19,$F$2:$F$38)</f>
        <v>13</v>
      </c>
      <c r="I19">
        <f t="shared" si="0"/>
        <v>5</v>
      </c>
    </row>
    <row r="20" spans="1:9" ht="15" thickBot="1" x14ac:dyDescent="0.35">
      <c r="A20" s="20">
        <v>19</v>
      </c>
      <c r="B20" s="18" t="s">
        <v>18</v>
      </c>
      <c r="C20" s="19" t="s">
        <v>633</v>
      </c>
      <c r="D20" t="str">
        <f t="shared" si="1"/>
        <v>Tyler Higbee</v>
      </c>
      <c r="E20">
        <f>_xlfn.IFNA(INDEX(Wolf2021FFProjections!$A$1:$Z$353,MATCH('TE Rankings Compare'!D20,Wolf2021FFProjections!$B$1:$B$353,0),7),0)</f>
        <v>89</v>
      </c>
      <c r="F20">
        <f>_xlfn.IFNA(INDEX(Wolf2021FFProjections!$A$1:$Z$353,MATCH('TE Rankings Compare'!D20,Wolf2021FFProjections!$B$1:$B$353,0),6),0)</f>
        <v>115.5</v>
      </c>
      <c r="G20">
        <f>_xlfn.IFNA(INDEX(Wolf2021FFProjections!$A$1:$Z$353,MATCH('TE Rankings Compare'!D20,Wolf2021FFProjections!$B$1:$B$353,0),5),0)</f>
        <v>142</v>
      </c>
      <c r="H20">
        <f>RANK(F20,$F$2:$F$38)</f>
        <v>22</v>
      </c>
      <c r="I20">
        <f t="shared" si="0"/>
        <v>-3</v>
      </c>
    </row>
    <row r="21" spans="1:9" ht="15" thickBot="1" x14ac:dyDescent="0.35">
      <c r="A21" s="18">
        <v>20</v>
      </c>
      <c r="B21" s="18" t="s">
        <v>18</v>
      </c>
      <c r="C21" s="21" t="s">
        <v>770</v>
      </c>
      <c r="D21" t="str">
        <f t="shared" si="1"/>
        <v>Isaiah Likely</v>
      </c>
      <c r="E21">
        <f>_xlfn.IFNA(INDEX(Wolf2021FFProjections!$A$1:$Z$353,MATCH('TE Rankings Compare'!D21,Wolf2021FFProjections!$B$1:$B$353,0),7),0)</f>
        <v>73.400000000000006</v>
      </c>
      <c r="F21">
        <f>_xlfn.IFNA(INDEX(Wolf2021FFProjections!$A$1:$Z$353,MATCH('TE Rankings Compare'!D21,Wolf2021FFProjections!$B$1:$B$353,0),6),0)</f>
        <v>94.9</v>
      </c>
      <c r="G21">
        <f>_xlfn.IFNA(INDEX(Wolf2021FFProjections!$A$1:$Z$353,MATCH('TE Rankings Compare'!D21,Wolf2021FFProjections!$B$1:$B$353,0),5),0)</f>
        <v>116.4</v>
      </c>
      <c r="H21">
        <f>RANK(F21,$F$2:$F$38)</f>
        <v>29</v>
      </c>
      <c r="I21">
        <f t="shared" si="0"/>
        <v>-9</v>
      </c>
    </row>
    <row r="22" spans="1:9" ht="15" thickBot="1" x14ac:dyDescent="0.35">
      <c r="A22" s="20">
        <v>21</v>
      </c>
      <c r="B22" s="18" t="s">
        <v>18</v>
      </c>
      <c r="C22" s="19" t="s">
        <v>627</v>
      </c>
      <c r="D22" t="str">
        <f t="shared" si="1"/>
        <v>Mike Gesicki</v>
      </c>
      <c r="E22">
        <f>_xlfn.IFNA(INDEX(Wolf2021FFProjections!$A$1:$Z$353,MATCH('TE Rankings Compare'!D22,Wolf2021FFProjections!$B$1:$B$353,0),7),0)</f>
        <v>91.6</v>
      </c>
      <c r="F22">
        <f>_xlfn.IFNA(INDEX(Wolf2021FFProjections!$A$1:$Z$353,MATCH('TE Rankings Compare'!D22,Wolf2021FFProjections!$B$1:$B$353,0),6),0)</f>
        <v>118.6</v>
      </c>
      <c r="G22">
        <f>_xlfn.IFNA(INDEX(Wolf2021FFProjections!$A$1:$Z$353,MATCH('TE Rankings Compare'!D22,Wolf2021FFProjections!$B$1:$B$353,0),5),0)</f>
        <v>145.6</v>
      </c>
      <c r="H22">
        <f>RANK(F22,$F$2:$F$38)</f>
        <v>20</v>
      </c>
      <c r="I22">
        <f t="shared" si="0"/>
        <v>1</v>
      </c>
    </row>
    <row r="23" spans="1:9" ht="15" thickBot="1" x14ac:dyDescent="0.35">
      <c r="A23" s="18">
        <v>22</v>
      </c>
      <c r="B23" s="18" t="s">
        <v>18</v>
      </c>
      <c r="C23" s="19" t="s">
        <v>634</v>
      </c>
      <c r="D23" t="str">
        <f t="shared" si="1"/>
        <v>Albert Okwuegbunam</v>
      </c>
      <c r="E23">
        <f>_xlfn.IFNA(INDEX(Wolf2021FFProjections!$A$1:$Z$353,MATCH('TE Rankings Compare'!D23,Wolf2021FFProjections!$B$1:$B$353,0),7),0)</f>
        <v>91.9</v>
      </c>
      <c r="F23">
        <f>_xlfn.IFNA(INDEX(Wolf2021FFProjections!$A$1:$Z$353,MATCH('TE Rankings Compare'!D23,Wolf2021FFProjections!$B$1:$B$353,0),6),0)</f>
        <v>115.9</v>
      </c>
      <c r="G23">
        <f>_xlfn.IFNA(INDEX(Wolf2021FFProjections!$A$1:$Z$353,MATCH('TE Rankings Compare'!D23,Wolf2021FFProjections!$B$1:$B$353,0),5),0)</f>
        <v>139.9</v>
      </c>
      <c r="H23">
        <f>RANK(F23,$F$2:$F$38)</f>
        <v>21</v>
      </c>
      <c r="I23">
        <f t="shared" si="0"/>
        <v>1</v>
      </c>
    </row>
    <row r="24" spans="1:9" ht="15" thickBot="1" x14ac:dyDescent="0.35">
      <c r="A24" s="20">
        <v>23</v>
      </c>
      <c r="B24" s="18" t="s">
        <v>18</v>
      </c>
      <c r="C24" s="21" t="s">
        <v>635</v>
      </c>
      <c r="D24" t="str">
        <f t="shared" si="1"/>
        <v>Robert Tonyan</v>
      </c>
      <c r="E24">
        <f>_xlfn.IFNA(INDEX(Wolf2021FFProjections!$A$1:$Z$353,MATCH('TE Rankings Compare'!D24,Wolf2021FFProjections!$B$1:$B$353,0),7),0)</f>
        <v>90</v>
      </c>
      <c r="F24">
        <f>_xlfn.IFNA(INDEX(Wolf2021FFProjections!$A$1:$Z$353,MATCH('TE Rankings Compare'!D24,Wolf2021FFProjections!$B$1:$B$353,0),6),0)</f>
        <v>115</v>
      </c>
      <c r="G24">
        <f>_xlfn.IFNA(INDEX(Wolf2021FFProjections!$A$1:$Z$353,MATCH('TE Rankings Compare'!D24,Wolf2021FFProjections!$B$1:$B$353,0),5),0)</f>
        <v>140</v>
      </c>
      <c r="H24">
        <f>RANK(F24,$F$2:$F$38)</f>
        <v>23</v>
      </c>
      <c r="I24">
        <f t="shared" si="0"/>
        <v>0</v>
      </c>
    </row>
    <row r="25" spans="1:9" ht="15" thickBot="1" x14ac:dyDescent="0.35">
      <c r="A25" s="18">
        <v>24</v>
      </c>
      <c r="B25" s="18" t="s">
        <v>18</v>
      </c>
      <c r="C25" s="19" t="s">
        <v>630</v>
      </c>
      <c r="D25" t="str">
        <f t="shared" si="1"/>
        <v>Evan Engram</v>
      </c>
      <c r="E25">
        <f>_xlfn.IFNA(INDEX(Wolf2021FFProjections!$A$1:$Z$353,MATCH('TE Rankings Compare'!D25,Wolf2021FFProjections!$B$1:$B$353,0),7),0)</f>
        <v>81.099999999999994</v>
      </c>
      <c r="F25">
        <f>_xlfn.IFNA(INDEX(Wolf2021FFProjections!$A$1:$Z$353,MATCH('TE Rankings Compare'!D25,Wolf2021FFProjections!$B$1:$B$353,0),6),0)</f>
        <v>106.6</v>
      </c>
      <c r="G25">
        <f>_xlfn.IFNA(INDEX(Wolf2021FFProjections!$A$1:$Z$353,MATCH('TE Rankings Compare'!D25,Wolf2021FFProjections!$B$1:$B$353,0),5),0)</f>
        <v>132.1</v>
      </c>
      <c r="H25">
        <f>RANK(F25,$F$2:$F$38)</f>
        <v>24</v>
      </c>
      <c r="I25">
        <f t="shared" si="0"/>
        <v>0</v>
      </c>
    </row>
    <row r="26" spans="1:9" ht="15" thickBot="1" x14ac:dyDescent="0.35">
      <c r="A26" s="20">
        <v>25</v>
      </c>
      <c r="B26" s="18" t="s">
        <v>18</v>
      </c>
      <c r="C26" s="19" t="s">
        <v>638</v>
      </c>
      <c r="D26" t="str">
        <f t="shared" si="1"/>
        <v>Logan Thomas</v>
      </c>
      <c r="E26">
        <f>_xlfn.IFNA(INDEX(Wolf2021FFProjections!$A$1:$Z$353,MATCH('TE Rankings Compare'!D26,Wolf2021FFProjections!$B$1:$B$353,0),7),0)</f>
        <v>80.400000000000006</v>
      </c>
      <c r="F26">
        <f>_xlfn.IFNA(INDEX(Wolf2021FFProjections!$A$1:$Z$353,MATCH('TE Rankings Compare'!D26,Wolf2021FFProjections!$B$1:$B$353,0),6),0)</f>
        <v>104.4</v>
      </c>
      <c r="G26">
        <f>_xlfn.IFNA(INDEX(Wolf2021FFProjections!$A$1:$Z$353,MATCH('TE Rankings Compare'!D26,Wolf2021FFProjections!$B$1:$B$353,0),5),0)</f>
        <v>128.4</v>
      </c>
      <c r="H26">
        <f>RANK(F26,$F$2:$F$38)</f>
        <v>25</v>
      </c>
      <c r="I26">
        <f t="shared" si="0"/>
        <v>0</v>
      </c>
    </row>
    <row r="27" spans="1:9" ht="15" thickBot="1" x14ac:dyDescent="0.35">
      <c r="A27" s="18">
        <v>26</v>
      </c>
      <c r="B27" s="18" t="s">
        <v>18</v>
      </c>
      <c r="C27" s="21" t="s">
        <v>643</v>
      </c>
      <c r="D27" t="str">
        <f t="shared" si="1"/>
        <v>Mo Alie-Cox</v>
      </c>
      <c r="E27">
        <f>_xlfn.IFNA(INDEX(Wolf2021FFProjections!$A$1:$Z$353,MATCH('TE Rankings Compare'!D27,Wolf2021FFProjections!$B$1:$B$353,0),7),0)</f>
        <v>96.2</v>
      </c>
      <c r="F27">
        <f>_xlfn.IFNA(INDEX(Wolf2021FFProjections!$A$1:$Z$353,MATCH('TE Rankings Compare'!D27,Wolf2021FFProjections!$B$1:$B$353,0),6),0)</f>
        <v>119.7</v>
      </c>
      <c r="G27">
        <f>_xlfn.IFNA(INDEX(Wolf2021FFProjections!$A$1:$Z$353,MATCH('TE Rankings Compare'!D27,Wolf2021FFProjections!$B$1:$B$353,0),5),0)</f>
        <v>143.19999999999999</v>
      </c>
      <c r="H27">
        <f>RANK(F27,$F$2:$F$38)</f>
        <v>19</v>
      </c>
      <c r="I27">
        <f t="shared" si="0"/>
        <v>7</v>
      </c>
    </row>
    <row r="28" spans="1:9" ht="15" thickBot="1" x14ac:dyDescent="0.35">
      <c r="A28" s="18">
        <v>27</v>
      </c>
      <c r="B28" s="18" t="s">
        <v>18</v>
      </c>
      <c r="C28" s="19" t="s">
        <v>639</v>
      </c>
      <c r="D28" t="str">
        <f t="shared" si="1"/>
        <v>Brevin Jordan</v>
      </c>
      <c r="E28">
        <f>_xlfn.IFNA(INDEX(Wolf2021FFProjections!$A$1:$Z$353,MATCH('TE Rankings Compare'!D28,Wolf2021FFProjections!$B$1:$B$353,0),7),0)</f>
        <v>78.5</v>
      </c>
      <c r="F28">
        <f>_xlfn.IFNA(INDEX(Wolf2021FFProjections!$A$1:$Z$353,MATCH('TE Rankings Compare'!D28,Wolf2021FFProjections!$B$1:$B$353,0),6),0)</f>
        <v>103.5</v>
      </c>
      <c r="G28">
        <f>_xlfn.IFNA(INDEX(Wolf2021FFProjections!$A$1:$Z$353,MATCH('TE Rankings Compare'!D28,Wolf2021FFProjections!$B$1:$B$353,0),5),0)</f>
        <v>128.5</v>
      </c>
      <c r="H28">
        <f>RANK(F28,$F$2:$F$38)</f>
        <v>26</v>
      </c>
      <c r="I28">
        <f t="shared" si="0"/>
        <v>1</v>
      </c>
    </row>
    <row r="29" spans="1:9" ht="15" thickBot="1" x14ac:dyDescent="0.35">
      <c r="A29" s="20">
        <v>28</v>
      </c>
      <c r="B29" s="18" t="s">
        <v>18</v>
      </c>
      <c r="C29" s="21" t="s">
        <v>677</v>
      </c>
      <c r="D29" t="str">
        <f t="shared" si="1"/>
        <v>Kyle Rudolph</v>
      </c>
      <c r="E29">
        <f>_xlfn.IFNA(INDEX(Wolf2021FFProjections!$A$1:$Z$353,MATCH('TE Rankings Compare'!D29,Wolf2021FFProjections!$B$1:$B$353,0),7),0)</f>
        <v>81</v>
      </c>
      <c r="F29">
        <f>_xlfn.IFNA(INDEX(Wolf2021FFProjections!$A$1:$Z$353,MATCH('TE Rankings Compare'!D29,Wolf2021FFProjections!$B$1:$B$353,0),6),0)</f>
        <v>101.5</v>
      </c>
      <c r="G29">
        <f>_xlfn.IFNA(INDEX(Wolf2021FFProjections!$A$1:$Z$353,MATCH('TE Rankings Compare'!D29,Wolf2021FFProjections!$B$1:$B$353,0),5),0)</f>
        <v>122</v>
      </c>
      <c r="H29">
        <f>RANK(F29,$F$2:$F$38)</f>
        <v>27</v>
      </c>
      <c r="I29">
        <f t="shared" si="0"/>
        <v>1</v>
      </c>
    </row>
    <row r="30" spans="1:9" ht="15" thickBot="1" x14ac:dyDescent="0.35">
      <c r="A30" s="18">
        <v>29</v>
      </c>
      <c r="B30" s="18" t="s">
        <v>18</v>
      </c>
      <c r="C30" s="21" t="s">
        <v>640</v>
      </c>
      <c r="D30" t="str">
        <f t="shared" si="1"/>
        <v>Noah Fant</v>
      </c>
      <c r="E30">
        <f>_xlfn.IFNA(INDEX(Wolf2021FFProjections!$A$1:$Z$353,MATCH('TE Rankings Compare'!D30,Wolf2021FFProjections!$B$1:$B$353,0),7),0)</f>
        <v>78.900000000000006</v>
      </c>
      <c r="F30">
        <f>_xlfn.IFNA(INDEX(Wolf2021FFProjections!$A$1:$Z$353,MATCH('TE Rankings Compare'!D30,Wolf2021FFProjections!$B$1:$B$353,0),6),0)</f>
        <v>101.4</v>
      </c>
      <c r="G30">
        <f>_xlfn.IFNA(INDEX(Wolf2021FFProjections!$A$1:$Z$353,MATCH('TE Rankings Compare'!D30,Wolf2021FFProjections!$B$1:$B$353,0),5),0)</f>
        <v>123.9</v>
      </c>
      <c r="H30">
        <f>RANK(F30,$F$2:$F$38)</f>
        <v>28</v>
      </c>
      <c r="I30">
        <f t="shared" si="0"/>
        <v>1</v>
      </c>
    </row>
    <row r="31" spans="1:9" ht="15" thickBot="1" x14ac:dyDescent="0.35">
      <c r="A31" s="20">
        <v>30</v>
      </c>
      <c r="B31" s="18" t="s">
        <v>18</v>
      </c>
      <c r="C31" s="19" t="s">
        <v>678</v>
      </c>
      <c r="D31" t="str">
        <f t="shared" si="1"/>
        <v>CJ Uzomah</v>
      </c>
      <c r="E31">
        <f>_xlfn.IFNA(INDEX(Wolf2021FFProjections!$A$1:$Z$353,MATCH('TE Rankings Compare'!D31,Wolf2021FFProjections!$B$1:$B$353,0),7),0)</f>
        <v>41.2</v>
      </c>
      <c r="F31">
        <f>_xlfn.IFNA(INDEX(Wolf2021FFProjections!$A$1:$Z$353,MATCH('TE Rankings Compare'!D31,Wolf2021FFProjections!$B$1:$B$353,0),6),0)</f>
        <v>54.7</v>
      </c>
      <c r="G31">
        <f>_xlfn.IFNA(INDEX(Wolf2021FFProjections!$A$1:$Z$353,MATCH('TE Rankings Compare'!D31,Wolf2021FFProjections!$B$1:$B$353,0),5),0)</f>
        <v>68.2</v>
      </c>
      <c r="H31">
        <f>RANK(F31,$F$2:$F$38)</f>
        <v>33</v>
      </c>
      <c r="I31">
        <f t="shared" si="0"/>
        <v>-3</v>
      </c>
    </row>
    <row r="32" spans="1:9" ht="15" thickBot="1" x14ac:dyDescent="0.35">
      <c r="A32" s="18">
        <v>31</v>
      </c>
      <c r="B32" s="18" t="s">
        <v>18</v>
      </c>
      <c r="C32" s="21" t="s">
        <v>641</v>
      </c>
      <c r="D32" t="str">
        <f t="shared" si="1"/>
        <v>Trey McBride</v>
      </c>
      <c r="E32">
        <f>_xlfn.IFNA(INDEX(Wolf2021FFProjections!$A$1:$Z$353,MATCH('TE Rankings Compare'!D32,Wolf2021FFProjections!$B$1:$B$353,0),7),0)</f>
        <v>41</v>
      </c>
      <c r="F32">
        <f>_xlfn.IFNA(INDEX(Wolf2021FFProjections!$A$1:$Z$353,MATCH('TE Rankings Compare'!D32,Wolf2021FFProjections!$B$1:$B$353,0),6),0)</f>
        <v>51.5</v>
      </c>
      <c r="G32">
        <f>_xlfn.IFNA(INDEX(Wolf2021FFProjections!$A$1:$Z$353,MATCH('TE Rankings Compare'!D32,Wolf2021FFProjections!$B$1:$B$353,0),5),0)</f>
        <v>62</v>
      </c>
      <c r="H32">
        <f>RANK(F32,$F$2:$F$38)</f>
        <v>34</v>
      </c>
      <c r="I32">
        <f t="shared" si="0"/>
        <v>-3</v>
      </c>
    </row>
    <row r="33" spans="1:9" ht="15" thickBot="1" x14ac:dyDescent="0.35">
      <c r="A33" s="20">
        <v>32</v>
      </c>
      <c r="B33" s="18" t="s">
        <v>18</v>
      </c>
      <c r="C33" s="19" t="s">
        <v>644</v>
      </c>
      <c r="D33" t="str">
        <f t="shared" si="1"/>
        <v>Adam Trautman</v>
      </c>
      <c r="E33">
        <f>_xlfn.IFNA(INDEX(Wolf2021FFProjections!$A$1:$Z$353,MATCH('TE Rankings Compare'!D33,Wolf2021FFProjections!$B$1:$B$353,0),7),0)</f>
        <v>53.7</v>
      </c>
      <c r="F33">
        <f>_xlfn.IFNA(INDEX(Wolf2021FFProjections!$A$1:$Z$353,MATCH('TE Rankings Compare'!D33,Wolf2021FFProjections!$B$1:$B$353,0),6),0)</f>
        <v>70.7</v>
      </c>
      <c r="G33">
        <f>_xlfn.IFNA(INDEX(Wolf2021FFProjections!$A$1:$Z$353,MATCH('TE Rankings Compare'!D33,Wolf2021FFProjections!$B$1:$B$353,0),5),0)</f>
        <v>87.7</v>
      </c>
      <c r="H33">
        <f>RANK(F33,$F$2:$F$38)</f>
        <v>30</v>
      </c>
      <c r="I33">
        <f t="shared" si="0"/>
        <v>2</v>
      </c>
    </row>
    <row r="34" spans="1:9" ht="15" thickBot="1" x14ac:dyDescent="0.35">
      <c r="A34" s="18">
        <v>33</v>
      </c>
      <c r="B34" s="18" t="s">
        <v>18</v>
      </c>
      <c r="C34" s="21" t="s">
        <v>646</v>
      </c>
      <c r="D34" t="str">
        <f t="shared" si="1"/>
        <v>Jonnu Smith</v>
      </c>
      <c r="E34">
        <f>_xlfn.IFNA(INDEX(Wolf2021FFProjections!$A$1:$Z$353,MATCH('TE Rankings Compare'!D34,Wolf2021FFProjections!$B$1:$B$353,0),7),0)</f>
        <v>42.9</v>
      </c>
      <c r="F34">
        <f>_xlfn.IFNA(INDEX(Wolf2021FFProjections!$A$1:$Z$353,MATCH('TE Rankings Compare'!D34,Wolf2021FFProjections!$B$1:$B$353,0),6),0)</f>
        <v>54.9</v>
      </c>
      <c r="G34">
        <f>_xlfn.IFNA(INDEX(Wolf2021FFProjections!$A$1:$Z$353,MATCH('TE Rankings Compare'!D34,Wolf2021FFProjections!$B$1:$B$353,0),5),0)</f>
        <v>66.900000000000006</v>
      </c>
      <c r="H34">
        <f>RANK(F34,$F$2:$F$38)</f>
        <v>32</v>
      </c>
      <c r="I34">
        <f t="shared" si="0"/>
        <v>1</v>
      </c>
    </row>
    <row r="35" spans="1:9" ht="15" thickBot="1" x14ac:dyDescent="0.35">
      <c r="A35" s="20">
        <v>34</v>
      </c>
      <c r="B35" s="18" t="s">
        <v>18</v>
      </c>
      <c r="C35" s="19" t="s">
        <v>642</v>
      </c>
      <c r="D35" t="str">
        <f t="shared" si="1"/>
        <v>Cade Otton</v>
      </c>
      <c r="E35">
        <f>_xlfn.IFNA(INDEX(Wolf2021FFProjections!$A$1:$Z$353,MATCH('TE Rankings Compare'!D35,Wolf2021FFProjections!$B$1:$B$353,0),7),0)</f>
        <v>0</v>
      </c>
      <c r="F35">
        <f>_xlfn.IFNA(INDEX(Wolf2021FFProjections!$A$1:$Z$353,MATCH('TE Rankings Compare'!D35,Wolf2021FFProjections!$B$1:$B$353,0),6),0)</f>
        <v>0</v>
      </c>
      <c r="G35">
        <f>_xlfn.IFNA(INDEX(Wolf2021FFProjections!$A$1:$Z$353,MATCH('TE Rankings Compare'!D35,Wolf2021FFProjections!$B$1:$B$353,0),5),0)</f>
        <v>0</v>
      </c>
      <c r="H35">
        <f>RANK(F35,$F$2:$F$38)</f>
        <v>37</v>
      </c>
      <c r="I35">
        <f t="shared" si="0"/>
        <v>-3</v>
      </c>
    </row>
    <row r="36" spans="1:9" ht="15" thickBot="1" x14ac:dyDescent="0.35">
      <c r="A36" s="18">
        <v>35</v>
      </c>
      <c r="B36" s="18" t="s">
        <v>18</v>
      </c>
      <c r="C36" s="21" t="s">
        <v>645</v>
      </c>
      <c r="D36" t="str">
        <f t="shared" si="1"/>
        <v>Tommy Tremble</v>
      </c>
      <c r="E36">
        <f>_xlfn.IFNA(INDEX(Wolf2021FFProjections!$A$1:$Z$353,MATCH('TE Rankings Compare'!D36,Wolf2021FFProjections!$B$1:$B$353,0),7),0)</f>
        <v>44.2</v>
      </c>
      <c r="F36">
        <f>_xlfn.IFNA(INDEX(Wolf2021FFProjections!$A$1:$Z$353,MATCH('TE Rankings Compare'!D36,Wolf2021FFProjections!$B$1:$B$353,0),6),0)</f>
        <v>55.7</v>
      </c>
      <c r="G36">
        <f>_xlfn.IFNA(INDEX(Wolf2021FFProjections!$A$1:$Z$353,MATCH('TE Rankings Compare'!D36,Wolf2021FFProjections!$B$1:$B$353,0),5),0)</f>
        <v>67.2</v>
      </c>
      <c r="H36">
        <f>RANK(F36,$F$2:$F$38)</f>
        <v>31</v>
      </c>
      <c r="I36">
        <f t="shared" si="0"/>
        <v>4</v>
      </c>
    </row>
    <row r="37" spans="1:9" ht="15" thickBot="1" x14ac:dyDescent="0.35">
      <c r="A37" s="20">
        <v>36</v>
      </c>
      <c r="B37" s="18" t="s">
        <v>18</v>
      </c>
      <c r="C37" s="19" t="s">
        <v>787</v>
      </c>
      <c r="D37" t="str">
        <f t="shared" si="1"/>
        <v>OJ Howard</v>
      </c>
      <c r="E37">
        <f>_xlfn.IFNA(INDEX(Wolf2021FFProjections!$A$1:$Z$353,MATCH('TE Rankings Compare'!D37,Wolf2021FFProjections!$B$1:$B$353,0),7),0)</f>
        <v>15.8</v>
      </c>
      <c r="F37">
        <f>_xlfn.IFNA(INDEX(Wolf2021FFProjections!$A$1:$Z$353,MATCH('TE Rankings Compare'!D37,Wolf2021FFProjections!$B$1:$B$353,0),6),0)</f>
        <v>20.8</v>
      </c>
      <c r="G37">
        <f>_xlfn.IFNA(INDEX(Wolf2021FFProjections!$A$1:$Z$353,MATCH('TE Rankings Compare'!D37,Wolf2021FFProjections!$B$1:$B$353,0),5),0)</f>
        <v>25.8</v>
      </c>
      <c r="H37">
        <f>RANK(F37,$F$2:$F$38)</f>
        <v>36</v>
      </c>
      <c r="I37">
        <f t="shared" si="0"/>
        <v>0</v>
      </c>
    </row>
    <row r="38" spans="1:9" ht="15" thickBot="1" x14ac:dyDescent="0.35">
      <c r="A38" s="18">
        <v>37</v>
      </c>
      <c r="B38" s="18" t="s">
        <v>18</v>
      </c>
      <c r="C38" s="21" t="s">
        <v>647</v>
      </c>
      <c r="D38" t="str">
        <f t="shared" si="1"/>
        <v>Anthony Firkser</v>
      </c>
      <c r="E38">
        <f>_xlfn.IFNA(INDEX(Wolf2021FFProjections!$A$1:$Z$353,MATCH('TE Rankings Compare'!D38,Wolf2021FFProjections!$B$1:$B$353,0),7),0)</f>
        <v>27</v>
      </c>
      <c r="F38">
        <f>_xlfn.IFNA(INDEX(Wolf2021FFProjections!$A$1:$Z$353,MATCH('TE Rankings Compare'!D38,Wolf2021FFProjections!$B$1:$B$353,0),6),0)</f>
        <v>37.5</v>
      </c>
      <c r="G38">
        <f>_xlfn.IFNA(INDEX(Wolf2021FFProjections!$A$1:$Z$353,MATCH('TE Rankings Compare'!D38,Wolf2021FFProjections!$B$1:$B$353,0),5),0)</f>
        <v>48</v>
      </c>
      <c r="H38">
        <f>RANK(F38,$F$2:$F$38)</f>
        <v>35</v>
      </c>
      <c r="I38">
        <f t="shared" si="0"/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03A6-5DE0-4841-A218-E6CA7690CF8A}">
  <dimension ref="A1:AB33"/>
  <sheetViews>
    <sheetView workbookViewId="0">
      <selection activeCell="J1" sqref="J1"/>
    </sheetView>
  </sheetViews>
  <sheetFormatPr defaultRowHeight="14.4" x14ac:dyDescent="0.3"/>
  <sheetData>
    <row r="1" spans="1:28" ht="15" thickBot="1" x14ac:dyDescent="0.35">
      <c r="A1" s="4" t="s">
        <v>270</v>
      </c>
      <c r="B1" s="5" t="s">
        <v>271</v>
      </c>
      <c r="C1" s="6" t="s">
        <v>272</v>
      </c>
      <c r="D1" s="6" t="s">
        <v>273</v>
      </c>
      <c r="E1" s="6" t="s">
        <v>274</v>
      </c>
      <c r="F1" s="6" t="s">
        <v>275</v>
      </c>
      <c r="G1" s="6" t="s">
        <v>276</v>
      </c>
      <c r="H1" s="6" t="s">
        <v>277</v>
      </c>
      <c r="I1" s="6" t="s">
        <v>278</v>
      </c>
      <c r="J1" s="6" t="s">
        <v>279</v>
      </c>
      <c r="K1" s="6" t="s">
        <v>280</v>
      </c>
      <c r="L1" s="6" t="s">
        <v>281</v>
      </c>
      <c r="M1" s="6" t="s">
        <v>274</v>
      </c>
      <c r="N1" s="6" t="s">
        <v>282</v>
      </c>
      <c r="O1" s="6" t="s">
        <v>6</v>
      </c>
      <c r="P1" s="6" t="s">
        <v>283</v>
      </c>
      <c r="Q1" s="6" t="s">
        <v>279</v>
      </c>
      <c r="R1" s="6" t="s">
        <v>281</v>
      </c>
      <c r="S1" s="6" t="s">
        <v>274</v>
      </c>
      <c r="T1" s="6" t="s">
        <v>282</v>
      </c>
      <c r="U1" s="6" t="s">
        <v>284</v>
      </c>
      <c r="V1" s="6" t="s">
        <v>279</v>
      </c>
      <c r="W1" s="6" t="s">
        <v>285</v>
      </c>
      <c r="X1" s="6" t="s">
        <v>274</v>
      </c>
      <c r="Y1" s="6" t="s">
        <v>286</v>
      </c>
      <c r="Z1" s="6" t="s">
        <v>287</v>
      </c>
      <c r="AA1" s="6" t="s">
        <v>288</v>
      </c>
      <c r="AB1" s="7" t="s">
        <v>289</v>
      </c>
    </row>
    <row r="2" spans="1:28" x14ac:dyDescent="0.3">
      <c r="A2" s="8">
        <v>1</v>
      </c>
      <c r="B2" s="2" t="s">
        <v>306</v>
      </c>
      <c r="C2" s="3">
        <v>17</v>
      </c>
      <c r="D2" s="3">
        <v>530</v>
      </c>
      <c r="E2" s="3">
        <v>6919</v>
      </c>
      <c r="F2" s="3">
        <v>1153</v>
      </c>
      <c r="G2" s="3">
        <v>6</v>
      </c>
      <c r="H2" s="3">
        <v>20</v>
      </c>
      <c r="I2" s="3">
        <v>9</v>
      </c>
      <c r="J2" s="3">
        <v>390</v>
      </c>
      <c r="K2" s="3">
        <v>444</v>
      </c>
      <c r="L2" s="3">
        <v>647</v>
      </c>
      <c r="M2" s="3">
        <v>4800</v>
      </c>
      <c r="N2" s="3">
        <v>40</v>
      </c>
      <c r="O2" s="3">
        <v>11</v>
      </c>
      <c r="P2" s="3">
        <v>7.1</v>
      </c>
      <c r="Q2" s="3">
        <v>248</v>
      </c>
      <c r="R2" s="3">
        <v>473</v>
      </c>
      <c r="S2" s="3">
        <v>2119</v>
      </c>
      <c r="T2" s="3">
        <v>15</v>
      </c>
      <c r="U2" s="3">
        <v>4.5</v>
      </c>
      <c r="V2" s="3">
        <v>111</v>
      </c>
      <c r="W2" s="3">
        <v>127</v>
      </c>
      <c r="X2" s="3">
        <v>1103</v>
      </c>
      <c r="Y2" s="3">
        <v>31</v>
      </c>
      <c r="Z2" s="3">
        <v>43.8</v>
      </c>
      <c r="AA2" s="3">
        <v>9.9</v>
      </c>
      <c r="AB2" s="9">
        <v>158.06</v>
      </c>
    </row>
    <row r="3" spans="1:28" x14ac:dyDescent="0.3">
      <c r="A3" s="8">
        <v>2</v>
      </c>
      <c r="B3" s="2" t="s">
        <v>292</v>
      </c>
      <c r="C3" s="3">
        <v>17</v>
      </c>
      <c r="D3" s="3">
        <v>511</v>
      </c>
      <c r="E3" s="3">
        <v>6901</v>
      </c>
      <c r="F3" s="3">
        <v>1139</v>
      </c>
      <c r="G3" s="3">
        <v>6.1</v>
      </c>
      <c r="H3" s="3">
        <v>19</v>
      </c>
      <c r="I3" s="3">
        <v>7</v>
      </c>
      <c r="J3" s="3">
        <v>404</v>
      </c>
      <c r="K3" s="3">
        <v>492</v>
      </c>
      <c r="L3" s="3">
        <v>731</v>
      </c>
      <c r="M3" s="3">
        <v>5229</v>
      </c>
      <c r="N3" s="3">
        <v>43</v>
      </c>
      <c r="O3" s="3">
        <v>12</v>
      </c>
      <c r="P3" s="3">
        <v>6.9</v>
      </c>
      <c r="Q3" s="3">
        <v>273</v>
      </c>
      <c r="R3" s="3">
        <v>385</v>
      </c>
      <c r="S3" s="3">
        <v>1672</v>
      </c>
      <c r="T3" s="3">
        <v>18</v>
      </c>
      <c r="U3" s="3">
        <v>4.3</v>
      </c>
      <c r="V3" s="3">
        <v>106</v>
      </c>
      <c r="W3" s="3">
        <v>97</v>
      </c>
      <c r="X3" s="3">
        <v>874</v>
      </c>
      <c r="Y3" s="3">
        <v>25</v>
      </c>
      <c r="Z3" s="3">
        <v>44.3</v>
      </c>
      <c r="AA3" s="3">
        <v>9.8000000000000007</v>
      </c>
      <c r="AB3" s="9">
        <v>216.14</v>
      </c>
    </row>
    <row r="4" spans="1:28" x14ac:dyDescent="0.3">
      <c r="A4" s="8">
        <v>3</v>
      </c>
      <c r="B4" s="2" t="s">
        <v>291</v>
      </c>
      <c r="C4" s="3">
        <v>17</v>
      </c>
      <c r="D4" s="3">
        <v>483</v>
      </c>
      <c r="E4" s="3">
        <v>6493</v>
      </c>
      <c r="F4" s="3">
        <v>1143</v>
      </c>
      <c r="G4" s="3">
        <v>5.7</v>
      </c>
      <c r="H4" s="3">
        <v>22</v>
      </c>
      <c r="I4" s="3">
        <v>6</v>
      </c>
      <c r="J4" s="3">
        <v>398</v>
      </c>
      <c r="K4" s="3">
        <v>415</v>
      </c>
      <c r="L4" s="3">
        <v>655</v>
      </c>
      <c r="M4" s="3">
        <v>4284</v>
      </c>
      <c r="N4" s="3">
        <v>36</v>
      </c>
      <c r="O4" s="3">
        <v>16</v>
      </c>
      <c r="P4" s="3">
        <v>6.3</v>
      </c>
      <c r="Q4" s="3">
        <v>236</v>
      </c>
      <c r="R4" s="3">
        <v>461</v>
      </c>
      <c r="S4" s="3">
        <v>2209</v>
      </c>
      <c r="T4" s="3">
        <v>20</v>
      </c>
      <c r="U4" s="3">
        <v>4.8</v>
      </c>
      <c r="V4" s="3">
        <v>134</v>
      </c>
      <c r="W4" s="3">
        <v>113</v>
      </c>
      <c r="X4" s="3">
        <v>980</v>
      </c>
      <c r="Y4" s="3">
        <v>28</v>
      </c>
      <c r="Z4" s="3">
        <v>45.2</v>
      </c>
      <c r="AA4" s="3">
        <v>11.3</v>
      </c>
      <c r="AB4" s="9">
        <v>216.68</v>
      </c>
    </row>
    <row r="5" spans="1:28" x14ac:dyDescent="0.3">
      <c r="A5" s="8">
        <v>4</v>
      </c>
      <c r="B5" s="2" t="s">
        <v>295</v>
      </c>
      <c r="C5" s="3">
        <v>17</v>
      </c>
      <c r="D5" s="3">
        <v>480</v>
      </c>
      <c r="E5" s="3">
        <v>6746</v>
      </c>
      <c r="F5" s="3">
        <v>1134</v>
      </c>
      <c r="G5" s="3">
        <v>5.9</v>
      </c>
      <c r="H5" s="3">
        <v>25</v>
      </c>
      <c r="I5" s="3">
        <v>12</v>
      </c>
      <c r="J5" s="3">
        <v>419</v>
      </c>
      <c r="K5" s="3">
        <v>448</v>
      </c>
      <c r="L5" s="3">
        <v>675</v>
      </c>
      <c r="M5" s="3">
        <v>4791</v>
      </c>
      <c r="N5" s="3">
        <v>37</v>
      </c>
      <c r="O5" s="3">
        <v>13</v>
      </c>
      <c r="P5" s="3">
        <v>6.8</v>
      </c>
      <c r="Q5" s="3">
        <v>267</v>
      </c>
      <c r="R5" s="3">
        <v>431</v>
      </c>
      <c r="S5" s="3">
        <v>1955</v>
      </c>
      <c r="T5" s="3">
        <v>16</v>
      </c>
      <c r="U5" s="3">
        <v>4.5</v>
      </c>
      <c r="V5" s="3">
        <v>119</v>
      </c>
      <c r="W5" s="3">
        <v>111</v>
      </c>
      <c r="X5" s="3">
        <v>925</v>
      </c>
      <c r="Y5" s="3">
        <v>33</v>
      </c>
      <c r="Z5" s="3">
        <v>48.2</v>
      </c>
      <c r="AA5" s="3">
        <v>13.7</v>
      </c>
      <c r="AB5" s="9">
        <v>261.77</v>
      </c>
    </row>
    <row r="6" spans="1:28" x14ac:dyDescent="0.3">
      <c r="A6" s="8">
        <v>5</v>
      </c>
      <c r="B6" s="2" t="s">
        <v>308</v>
      </c>
      <c r="C6" s="3">
        <v>17</v>
      </c>
      <c r="D6" s="3">
        <v>474</v>
      </c>
      <c r="E6" s="3">
        <v>6634</v>
      </c>
      <c r="F6" s="3">
        <v>1128</v>
      </c>
      <c r="G6" s="3">
        <v>5.9</v>
      </c>
      <c r="H6" s="3">
        <v>22</v>
      </c>
      <c r="I6" s="3">
        <v>7</v>
      </c>
      <c r="J6" s="3">
        <v>401</v>
      </c>
      <c r="K6" s="3">
        <v>443</v>
      </c>
      <c r="L6" s="3">
        <v>674</v>
      </c>
      <c r="M6" s="3">
        <v>4800</v>
      </c>
      <c r="N6" s="3">
        <v>38</v>
      </c>
      <c r="O6" s="3">
        <v>15</v>
      </c>
      <c r="P6" s="3">
        <v>6.8</v>
      </c>
      <c r="Q6" s="3">
        <v>256</v>
      </c>
      <c r="R6" s="3">
        <v>423</v>
      </c>
      <c r="S6" s="3">
        <v>1834</v>
      </c>
      <c r="T6" s="3">
        <v>18</v>
      </c>
      <c r="U6" s="3">
        <v>4.3</v>
      </c>
      <c r="V6" s="3">
        <v>112</v>
      </c>
      <c r="W6" s="3">
        <v>116</v>
      </c>
      <c r="X6" s="3">
        <v>1033</v>
      </c>
      <c r="Y6" s="3">
        <v>33</v>
      </c>
      <c r="Z6" s="3">
        <v>45.7</v>
      </c>
      <c r="AA6" s="3">
        <v>12</v>
      </c>
      <c r="AB6" s="9">
        <v>164.91</v>
      </c>
    </row>
    <row r="7" spans="1:28" x14ac:dyDescent="0.3">
      <c r="A7" s="8">
        <v>6</v>
      </c>
      <c r="B7" s="2" t="s">
        <v>316</v>
      </c>
      <c r="C7" s="3">
        <v>17</v>
      </c>
      <c r="D7" s="3">
        <v>462</v>
      </c>
      <c r="E7" s="3">
        <v>6008</v>
      </c>
      <c r="F7" s="3">
        <v>1052</v>
      </c>
      <c r="G7" s="3">
        <v>5.7</v>
      </c>
      <c r="H7" s="3">
        <v>23</v>
      </c>
      <c r="I7" s="3">
        <v>10</v>
      </c>
      <c r="J7" s="3">
        <v>362</v>
      </c>
      <c r="K7" s="3">
        <v>364</v>
      </c>
      <c r="L7" s="3">
        <v>535</v>
      </c>
      <c r="M7" s="3">
        <v>3857</v>
      </c>
      <c r="N7" s="3">
        <v>24</v>
      </c>
      <c r="O7" s="3">
        <v>13</v>
      </c>
      <c r="P7" s="3">
        <v>6.9</v>
      </c>
      <c r="Q7" s="3">
        <v>187</v>
      </c>
      <c r="R7" s="3">
        <v>489</v>
      </c>
      <c r="S7" s="3">
        <v>2151</v>
      </c>
      <c r="T7" s="3">
        <v>24</v>
      </c>
      <c r="U7" s="3">
        <v>4.4000000000000004</v>
      </c>
      <c r="V7" s="3">
        <v>139</v>
      </c>
      <c r="W7" s="3">
        <v>95</v>
      </c>
      <c r="X7" s="3">
        <v>854</v>
      </c>
      <c r="Y7" s="3">
        <v>36</v>
      </c>
      <c r="Z7" s="3">
        <v>48</v>
      </c>
      <c r="AA7" s="3">
        <v>12.6</v>
      </c>
      <c r="AB7" s="9">
        <v>126.97</v>
      </c>
    </row>
    <row r="8" spans="1:28" x14ac:dyDescent="0.3">
      <c r="A8" s="8">
        <v>7</v>
      </c>
      <c r="B8" s="2" t="s">
        <v>318</v>
      </c>
      <c r="C8" s="3">
        <v>17</v>
      </c>
      <c r="D8" s="3">
        <v>460</v>
      </c>
      <c r="E8" s="3">
        <v>6145</v>
      </c>
      <c r="F8" s="3">
        <v>1046</v>
      </c>
      <c r="G8" s="3">
        <v>5.9</v>
      </c>
      <c r="H8" s="3">
        <v>21</v>
      </c>
      <c r="I8" s="3">
        <v>7</v>
      </c>
      <c r="J8" s="3">
        <v>337</v>
      </c>
      <c r="K8" s="3">
        <v>384</v>
      </c>
      <c r="L8" s="3">
        <v>555</v>
      </c>
      <c r="M8" s="3">
        <v>4403</v>
      </c>
      <c r="N8" s="3">
        <v>36</v>
      </c>
      <c r="O8" s="3">
        <v>14</v>
      </c>
      <c r="P8" s="3">
        <v>7.2</v>
      </c>
      <c r="Q8" s="3">
        <v>208</v>
      </c>
      <c r="R8" s="3">
        <v>436</v>
      </c>
      <c r="S8" s="3">
        <v>1742</v>
      </c>
      <c r="T8" s="3">
        <v>16</v>
      </c>
      <c r="U8" s="3">
        <v>4</v>
      </c>
      <c r="V8" s="3">
        <v>96</v>
      </c>
      <c r="W8" s="3">
        <v>72</v>
      </c>
      <c r="X8" s="3">
        <v>620</v>
      </c>
      <c r="Y8" s="3">
        <v>33</v>
      </c>
      <c r="Z8" s="3">
        <v>42.6</v>
      </c>
      <c r="AA8" s="3">
        <v>10</v>
      </c>
      <c r="AB8" s="9">
        <v>118.5</v>
      </c>
    </row>
    <row r="9" spans="1:28" x14ac:dyDescent="0.3">
      <c r="A9" s="8">
        <v>8</v>
      </c>
      <c r="B9" s="2" t="s">
        <v>311</v>
      </c>
      <c r="C9" s="3">
        <v>17</v>
      </c>
      <c r="D9" s="3">
        <v>460</v>
      </c>
      <c r="E9" s="3">
        <v>6325</v>
      </c>
      <c r="F9" s="3">
        <v>1058</v>
      </c>
      <c r="G9" s="3">
        <v>6</v>
      </c>
      <c r="H9" s="3">
        <v>23</v>
      </c>
      <c r="I9" s="3">
        <v>5</v>
      </c>
      <c r="J9" s="3">
        <v>355</v>
      </c>
      <c r="K9" s="3">
        <v>406</v>
      </c>
      <c r="L9" s="3">
        <v>607</v>
      </c>
      <c r="M9" s="3">
        <v>4642</v>
      </c>
      <c r="N9" s="3">
        <v>41</v>
      </c>
      <c r="O9" s="3">
        <v>18</v>
      </c>
      <c r="P9" s="3">
        <v>7.3</v>
      </c>
      <c r="Q9" s="3">
        <v>233</v>
      </c>
      <c r="R9" s="3">
        <v>420</v>
      </c>
      <c r="S9" s="3">
        <v>1683</v>
      </c>
      <c r="T9" s="3">
        <v>10</v>
      </c>
      <c r="U9" s="3">
        <v>4</v>
      </c>
      <c r="V9" s="3">
        <v>99</v>
      </c>
      <c r="W9" s="3">
        <v>76</v>
      </c>
      <c r="X9" s="3">
        <v>637</v>
      </c>
      <c r="Y9" s="3">
        <v>23</v>
      </c>
      <c r="Z9" s="3">
        <v>45.9</v>
      </c>
      <c r="AA9" s="3">
        <v>12.2</v>
      </c>
      <c r="AB9" s="9">
        <v>161.53</v>
      </c>
    </row>
    <row r="10" spans="1:28" x14ac:dyDescent="0.3">
      <c r="A10" s="8">
        <v>9</v>
      </c>
      <c r="B10" s="2" t="s">
        <v>298</v>
      </c>
      <c r="C10" s="3">
        <v>17</v>
      </c>
      <c r="D10" s="3">
        <v>451</v>
      </c>
      <c r="E10" s="3">
        <v>5901</v>
      </c>
      <c r="F10" s="3">
        <v>1052</v>
      </c>
      <c r="G10" s="3">
        <v>5.6</v>
      </c>
      <c r="H10" s="3">
        <v>19</v>
      </c>
      <c r="I10" s="3">
        <v>11</v>
      </c>
      <c r="J10" s="3">
        <v>354</v>
      </c>
      <c r="K10" s="3">
        <v>324</v>
      </c>
      <c r="L10" s="3">
        <v>521</v>
      </c>
      <c r="M10" s="3">
        <v>3361</v>
      </c>
      <c r="N10" s="3">
        <v>27</v>
      </c>
      <c r="O10" s="3">
        <v>8</v>
      </c>
      <c r="P10" s="3">
        <v>6.1</v>
      </c>
      <c r="Q10" s="3">
        <v>167</v>
      </c>
      <c r="R10" s="3">
        <v>499</v>
      </c>
      <c r="S10" s="3">
        <v>2540</v>
      </c>
      <c r="T10" s="3">
        <v>22</v>
      </c>
      <c r="U10" s="3">
        <v>5.0999999999999996</v>
      </c>
      <c r="V10" s="3">
        <v>154</v>
      </c>
      <c r="W10" s="3">
        <v>76</v>
      </c>
      <c r="X10" s="3">
        <v>688</v>
      </c>
      <c r="Y10" s="3">
        <v>33</v>
      </c>
      <c r="Z10" s="3">
        <v>43.3</v>
      </c>
      <c r="AA10" s="3">
        <v>8.9</v>
      </c>
      <c r="AB10" s="9">
        <v>127.06</v>
      </c>
    </row>
    <row r="11" spans="1:28" x14ac:dyDescent="0.3">
      <c r="A11" s="8">
        <v>10</v>
      </c>
      <c r="B11" s="2" t="s">
        <v>290</v>
      </c>
      <c r="C11" s="3">
        <v>17</v>
      </c>
      <c r="D11" s="3">
        <v>450</v>
      </c>
      <c r="E11" s="3">
        <v>6215</v>
      </c>
      <c r="F11" s="3">
        <v>1072</v>
      </c>
      <c r="G11" s="3">
        <v>5.8</v>
      </c>
      <c r="H11" s="3">
        <v>13</v>
      </c>
      <c r="I11" s="3">
        <v>6</v>
      </c>
      <c r="J11" s="3">
        <v>375</v>
      </c>
      <c r="K11" s="3">
        <v>402</v>
      </c>
      <c r="L11" s="3">
        <v>593</v>
      </c>
      <c r="M11" s="3">
        <v>4315</v>
      </c>
      <c r="N11" s="3">
        <v>39</v>
      </c>
      <c r="O11" s="3">
        <v>7</v>
      </c>
      <c r="P11" s="3">
        <v>6.9</v>
      </c>
      <c r="Q11" s="3">
        <v>235</v>
      </c>
      <c r="R11" s="3">
        <v>446</v>
      </c>
      <c r="S11" s="3">
        <v>1900</v>
      </c>
      <c r="T11" s="3">
        <v>13</v>
      </c>
      <c r="U11" s="3">
        <v>4.3</v>
      </c>
      <c r="V11" s="3">
        <v>109</v>
      </c>
      <c r="W11" s="3">
        <v>69</v>
      </c>
      <c r="X11" s="3">
        <v>678</v>
      </c>
      <c r="Y11" s="3">
        <v>31</v>
      </c>
      <c r="Z11" s="3">
        <v>44.5</v>
      </c>
      <c r="AA11" s="3">
        <v>6.4</v>
      </c>
      <c r="AB11" s="9">
        <v>180.42</v>
      </c>
    </row>
    <row r="12" spans="1:28" x14ac:dyDescent="0.3">
      <c r="A12" s="8">
        <v>11</v>
      </c>
      <c r="B12" s="2" t="s">
        <v>302</v>
      </c>
      <c r="C12" s="3">
        <v>17</v>
      </c>
      <c r="D12" s="3">
        <v>449</v>
      </c>
      <c r="E12" s="3">
        <v>6352</v>
      </c>
      <c r="F12" s="3">
        <v>1126</v>
      </c>
      <c r="G12" s="3">
        <v>5.6</v>
      </c>
      <c r="H12" s="3">
        <v>15</v>
      </c>
      <c r="I12" s="3">
        <v>4</v>
      </c>
      <c r="J12" s="3">
        <v>367</v>
      </c>
      <c r="K12" s="3">
        <v>415</v>
      </c>
      <c r="L12" s="3">
        <v>591</v>
      </c>
      <c r="M12" s="3">
        <v>4276</v>
      </c>
      <c r="N12" s="3">
        <v>27</v>
      </c>
      <c r="O12" s="3">
        <v>11</v>
      </c>
      <c r="P12" s="3">
        <v>6.8</v>
      </c>
      <c r="Q12" s="3">
        <v>214</v>
      </c>
      <c r="R12" s="3">
        <v>496</v>
      </c>
      <c r="S12" s="3">
        <v>2076</v>
      </c>
      <c r="T12" s="3">
        <v>23</v>
      </c>
      <c r="U12" s="3">
        <v>4.2</v>
      </c>
      <c r="V12" s="3">
        <v>127</v>
      </c>
      <c r="W12" s="3">
        <v>114</v>
      </c>
      <c r="X12" s="3">
        <v>990</v>
      </c>
      <c r="Y12" s="3">
        <v>26</v>
      </c>
      <c r="Z12" s="3">
        <v>44.7</v>
      </c>
      <c r="AA12" s="3">
        <v>7.8</v>
      </c>
      <c r="AB12" s="9">
        <v>119.94</v>
      </c>
    </row>
    <row r="13" spans="1:28" x14ac:dyDescent="0.3">
      <c r="A13" s="8">
        <v>12</v>
      </c>
      <c r="B13" s="2" t="s">
        <v>315</v>
      </c>
      <c r="C13" s="3">
        <v>17</v>
      </c>
      <c r="D13" s="3">
        <v>444</v>
      </c>
      <c r="E13" s="3">
        <v>6119</v>
      </c>
      <c r="F13" s="3">
        <v>1075</v>
      </c>
      <c r="G13" s="3">
        <v>5.7</v>
      </c>
      <c r="H13" s="3">
        <v>16</v>
      </c>
      <c r="I13" s="3">
        <v>6</v>
      </c>
      <c r="J13" s="3">
        <v>352</v>
      </c>
      <c r="K13" s="3">
        <v>307</v>
      </c>
      <c r="L13" s="3">
        <v>494</v>
      </c>
      <c r="M13" s="3">
        <v>3404</v>
      </c>
      <c r="N13" s="3">
        <v>20</v>
      </c>
      <c r="O13" s="3">
        <v>10</v>
      </c>
      <c r="P13" s="3">
        <v>6.5</v>
      </c>
      <c r="Q13" s="3">
        <v>167</v>
      </c>
      <c r="R13" s="3">
        <v>550</v>
      </c>
      <c r="S13" s="3">
        <v>2715</v>
      </c>
      <c r="T13" s="3">
        <v>25</v>
      </c>
      <c r="U13" s="3">
        <v>4.9000000000000004</v>
      </c>
      <c r="V13" s="3">
        <v>163</v>
      </c>
      <c r="W13" s="3">
        <v>107</v>
      </c>
      <c r="X13" s="3">
        <v>842</v>
      </c>
      <c r="Y13" s="3">
        <v>22</v>
      </c>
      <c r="Z13" s="3">
        <v>43.4</v>
      </c>
      <c r="AA13" s="3">
        <v>9.1999999999999993</v>
      </c>
      <c r="AB13" s="9">
        <v>113.05</v>
      </c>
    </row>
    <row r="14" spans="1:28" x14ac:dyDescent="0.3">
      <c r="A14" s="8">
        <v>13</v>
      </c>
      <c r="B14" s="2" t="s">
        <v>310</v>
      </c>
      <c r="C14" s="3">
        <v>17</v>
      </c>
      <c r="D14" s="3">
        <v>427</v>
      </c>
      <c r="E14" s="3">
        <v>6387</v>
      </c>
      <c r="F14" s="3">
        <v>1046</v>
      </c>
      <c r="G14" s="3">
        <v>6.1</v>
      </c>
      <c r="H14" s="3">
        <v>24</v>
      </c>
      <c r="I14" s="3">
        <v>10</v>
      </c>
      <c r="J14" s="3">
        <v>361</v>
      </c>
      <c r="K14" s="3">
        <v>343</v>
      </c>
      <c r="L14" s="3">
        <v>514</v>
      </c>
      <c r="M14" s="3">
        <v>4221</v>
      </c>
      <c r="N14" s="3">
        <v>26</v>
      </c>
      <c r="O14" s="3">
        <v>14</v>
      </c>
      <c r="P14" s="3">
        <v>7.7</v>
      </c>
      <c r="Q14" s="3">
        <v>200</v>
      </c>
      <c r="R14" s="3">
        <v>499</v>
      </c>
      <c r="S14" s="3">
        <v>2166</v>
      </c>
      <c r="T14" s="3">
        <v>22</v>
      </c>
      <c r="U14" s="3">
        <v>4.3</v>
      </c>
      <c r="V14" s="3">
        <v>130</v>
      </c>
      <c r="W14" s="3">
        <v>102</v>
      </c>
      <c r="X14" s="3">
        <v>1066</v>
      </c>
      <c r="Y14" s="3">
        <v>31</v>
      </c>
      <c r="Z14" s="3">
        <v>41.2</v>
      </c>
      <c r="AA14" s="3">
        <v>11.5</v>
      </c>
      <c r="AB14" s="9">
        <v>130.03</v>
      </c>
    </row>
    <row r="15" spans="1:28" x14ac:dyDescent="0.3">
      <c r="A15" s="8">
        <v>14</v>
      </c>
      <c r="B15" s="2" t="s">
        <v>300</v>
      </c>
      <c r="C15" s="3">
        <v>17</v>
      </c>
      <c r="D15" s="3">
        <v>425</v>
      </c>
      <c r="E15" s="3">
        <v>6168</v>
      </c>
      <c r="F15" s="3">
        <v>1083</v>
      </c>
      <c r="G15" s="3">
        <v>5.7</v>
      </c>
      <c r="H15" s="3">
        <v>13</v>
      </c>
      <c r="I15" s="3">
        <v>6</v>
      </c>
      <c r="J15" s="3">
        <v>332</v>
      </c>
      <c r="K15" s="3">
        <v>398</v>
      </c>
      <c r="L15" s="3">
        <v>604</v>
      </c>
      <c r="M15" s="3">
        <v>4238</v>
      </c>
      <c r="N15" s="3">
        <v>34</v>
      </c>
      <c r="O15" s="3">
        <v>7</v>
      </c>
      <c r="P15" s="3">
        <v>6.7</v>
      </c>
      <c r="Q15" s="3">
        <v>202</v>
      </c>
      <c r="R15" s="3">
        <v>449</v>
      </c>
      <c r="S15" s="3">
        <v>1930</v>
      </c>
      <c r="T15" s="3">
        <v>10</v>
      </c>
      <c r="U15" s="3">
        <v>4.3</v>
      </c>
      <c r="V15" s="3">
        <v>103</v>
      </c>
      <c r="W15" s="3">
        <v>111</v>
      </c>
      <c r="X15" s="3">
        <v>1043</v>
      </c>
      <c r="Y15" s="3">
        <v>27</v>
      </c>
      <c r="Z15" s="3">
        <v>39.299999999999997</v>
      </c>
      <c r="AA15" s="3">
        <v>6.6</v>
      </c>
      <c r="AB15" s="9">
        <v>72.05</v>
      </c>
    </row>
    <row r="16" spans="1:28" x14ac:dyDescent="0.3">
      <c r="A16" s="8">
        <v>15</v>
      </c>
      <c r="B16" s="2" t="s">
        <v>293</v>
      </c>
      <c r="C16" s="3">
        <v>17</v>
      </c>
      <c r="D16" s="3">
        <v>419</v>
      </c>
      <c r="E16" s="3">
        <v>5822</v>
      </c>
      <c r="F16" s="3">
        <v>1133</v>
      </c>
      <c r="G16" s="3">
        <v>5.0999999999999996</v>
      </c>
      <c r="H16" s="3">
        <v>25</v>
      </c>
      <c r="I16" s="3">
        <v>11</v>
      </c>
      <c r="J16" s="3">
        <v>362</v>
      </c>
      <c r="K16" s="3">
        <v>359</v>
      </c>
      <c r="L16" s="3">
        <v>535</v>
      </c>
      <c r="M16" s="3">
        <v>3418</v>
      </c>
      <c r="N16" s="3">
        <v>22</v>
      </c>
      <c r="O16" s="3">
        <v>14</v>
      </c>
      <c r="P16" s="3">
        <v>5.9</v>
      </c>
      <c r="Q16" s="3">
        <v>194</v>
      </c>
      <c r="R16" s="3">
        <v>551</v>
      </c>
      <c r="S16" s="3">
        <v>2404</v>
      </c>
      <c r="T16" s="3">
        <v>23</v>
      </c>
      <c r="U16" s="3">
        <v>4.4000000000000004</v>
      </c>
      <c r="V16" s="3">
        <v>134</v>
      </c>
      <c r="W16" s="3">
        <v>103</v>
      </c>
      <c r="X16" s="3">
        <v>973</v>
      </c>
      <c r="Y16" s="3">
        <v>34</v>
      </c>
      <c r="Z16" s="3">
        <v>38.9</v>
      </c>
      <c r="AA16" s="3">
        <v>13</v>
      </c>
      <c r="AB16" s="9">
        <v>79.19</v>
      </c>
    </row>
    <row r="17" spans="1:28" x14ac:dyDescent="0.3">
      <c r="A17" s="8">
        <v>16</v>
      </c>
      <c r="B17" s="2" t="s">
        <v>297</v>
      </c>
      <c r="C17" s="3">
        <v>17</v>
      </c>
      <c r="D17" s="3">
        <v>395</v>
      </c>
      <c r="E17" s="3">
        <v>5506</v>
      </c>
      <c r="F17" s="3">
        <v>954</v>
      </c>
      <c r="G17" s="3">
        <v>5.8</v>
      </c>
      <c r="H17" s="3">
        <v>13</v>
      </c>
      <c r="I17" s="3">
        <v>6</v>
      </c>
      <c r="J17" s="3">
        <v>302</v>
      </c>
      <c r="K17" s="3">
        <v>324</v>
      </c>
      <c r="L17" s="3">
        <v>495</v>
      </c>
      <c r="M17" s="3">
        <v>3432</v>
      </c>
      <c r="N17" s="3">
        <v>30</v>
      </c>
      <c r="O17" s="3">
        <v>7</v>
      </c>
      <c r="P17" s="3">
        <v>6.3</v>
      </c>
      <c r="Q17" s="3">
        <v>166</v>
      </c>
      <c r="R17" s="3">
        <v>413</v>
      </c>
      <c r="S17" s="3">
        <v>2074</v>
      </c>
      <c r="T17" s="3">
        <v>18</v>
      </c>
      <c r="U17" s="3">
        <v>5</v>
      </c>
      <c r="V17" s="3">
        <v>106</v>
      </c>
      <c r="W17" s="3">
        <v>97</v>
      </c>
      <c r="X17" s="3">
        <v>803</v>
      </c>
      <c r="Y17" s="3">
        <v>30</v>
      </c>
      <c r="Z17" s="3">
        <v>34.799999999999997</v>
      </c>
      <c r="AA17" s="3">
        <v>7</v>
      </c>
      <c r="AB17" s="9">
        <v>101.56</v>
      </c>
    </row>
    <row r="18" spans="1:28" x14ac:dyDescent="0.3">
      <c r="A18" s="8">
        <v>17</v>
      </c>
      <c r="B18" s="2" t="s">
        <v>296</v>
      </c>
      <c r="C18" s="3">
        <v>17</v>
      </c>
      <c r="D18" s="3">
        <v>387</v>
      </c>
      <c r="E18" s="3">
        <v>6440</v>
      </c>
      <c r="F18" s="3">
        <v>1185</v>
      </c>
      <c r="G18" s="3">
        <v>5.4</v>
      </c>
      <c r="H18" s="3">
        <v>26</v>
      </c>
      <c r="I18" s="3">
        <v>8</v>
      </c>
      <c r="J18" s="3">
        <v>394</v>
      </c>
      <c r="K18" s="3">
        <v>396</v>
      </c>
      <c r="L18" s="3">
        <v>611</v>
      </c>
      <c r="M18" s="3">
        <v>3961</v>
      </c>
      <c r="N18" s="3">
        <v>21</v>
      </c>
      <c r="O18" s="3">
        <v>18</v>
      </c>
      <c r="P18" s="3">
        <v>5.9</v>
      </c>
      <c r="Q18" s="3">
        <v>209</v>
      </c>
      <c r="R18" s="3">
        <v>517</v>
      </c>
      <c r="S18" s="3">
        <v>2479</v>
      </c>
      <c r="T18" s="3">
        <v>18</v>
      </c>
      <c r="U18" s="3">
        <v>4.8</v>
      </c>
      <c r="V18" s="3">
        <v>159</v>
      </c>
      <c r="W18" s="3">
        <v>102</v>
      </c>
      <c r="X18" s="3">
        <v>852</v>
      </c>
      <c r="Y18" s="3">
        <v>26</v>
      </c>
      <c r="Z18" s="3">
        <v>38.5</v>
      </c>
      <c r="AA18" s="3">
        <v>13.3</v>
      </c>
      <c r="AB18" s="9">
        <v>59.67</v>
      </c>
    </row>
    <row r="19" spans="1:28" x14ac:dyDescent="0.3">
      <c r="A19" s="8">
        <v>18</v>
      </c>
      <c r="B19" s="2" t="s">
        <v>299</v>
      </c>
      <c r="C19" s="3">
        <v>17</v>
      </c>
      <c r="D19" s="3">
        <v>374</v>
      </c>
      <c r="E19" s="3">
        <v>6184</v>
      </c>
      <c r="F19" s="3">
        <v>1082</v>
      </c>
      <c r="G19" s="3">
        <v>5.7</v>
      </c>
      <c r="H19" s="3">
        <v>24</v>
      </c>
      <c r="I19" s="3">
        <v>10</v>
      </c>
      <c r="J19" s="3">
        <v>349</v>
      </c>
      <c r="K19" s="3">
        <v>429</v>
      </c>
      <c r="L19" s="3">
        <v>628</v>
      </c>
      <c r="M19" s="3">
        <v>4567</v>
      </c>
      <c r="N19" s="3">
        <v>23</v>
      </c>
      <c r="O19" s="3">
        <v>14</v>
      </c>
      <c r="P19" s="3">
        <v>6.8</v>
      </c>
      <c r="Q19" s="3">
        <v>217</v>
      </c>
      <c r="R19" s="3">
        <v>414</v>
      </c>
      <c r="S19" s="3">
        <v>1617</v>
      </c>
      <c r="T19" s="3">
        <v>14</v>
      </c>
      <c r="U19" s="3">
        <v>3.9</v>
      </c>
      <c r="V19" s="3">
        <v>95</v>
      </c>
      <c r="W19" s="3">
        <v>124</v>
      </c>
      <c r="X19" s="3">
        <v>1104</v>
      </c>
      <c r="Y19" s="3">
        <v>37</v>
      </c>
      <c r="Z19" s="3">
        <v>41</v>
      </c>
      <c r="AA19" s="3">
        <v>12.8</v>
      </c>
      <c r="AB19" s="9">
        <v>77.89</v>
      </c>
    </row>
    <row r="20" spans="1:28" x14ac:dyDescent="0.3">
      <c r="A20" s="8">
        <v>19</v>
      </c>
      <c r="B20" s="2" t="s">
        <v>294</v>
      </c>
      <c r="C20" s="3">
        <v>17</v>
      </c>
      <c r="D20" s="3">
        <v>364</v>
      </c>
      <c r="E20" s="3">
        <v>5177</v>
      </c>
      <c r="F20" s="3">
        <v>1051</v>
      </c>
      <c r="G20" s="3">
        <v>4.9000000000000004</v>
      </c>
      <c r="H20" s="3">
        <v>18</v>
      </c>
      <c r="I20" s="3">
        <v>5</v>
      </c>
      <c r="J20" s="3">
        <v>307</v>
      </c>
      <c r="K20" s="3">
        <v>293</v>
      </c>
      <c r="L20" s="3">
        <v>504</v>
      </c>
      <c r="M20" s="3">
        <v>3186</v>
      </c>
      <c r="N20" s="3">
        <v>29</v>
      </c>
      <c r="O20" s="3">
        <v>13</v>
      </c>
      <c r="P20" s="3">
        <v>5.9</v>
      </c>
      <c r="Q20" s="3">
        <v>165</v>
      </c>
      <c r="R20" s="3">
        <v>510</v>
      </c>
      <c r="S20" s="3">
        <v>1991</v>
      </c>
      <c r="T20" s="3">
        <v>12</v>
      </c>
      <c r="U20" s="3">
        <v>3.9</v>
      </c>
      <c r="V20" s="3">
        <v>113</v>
      </c>
      <c r="W20" s="3">
        <v>98</v>
      </c>
      <c r="X20" s="3">
        <v>811</v>
      </c>
      <c r="Y20" s="3">
        <v>29</v>
      </c>
      <c r="Z20" s="3">
        <v>33.700000000000003</v>
      </c>
      <c r="AA20" s="3">
        <v>8.6999999999999993</v>
      </c>
      <c r="AB20" s="9">
        <v>-11.97</v>
      </c>
    </row>
    <row r="21" spans="1:28" x14ac:dyDescent="0.3">
      <c r="A21" s="8">
        <v>20</v>
      </c>
      <c r="B21" s="2" t="s">
        <v>303</v>
      </c>
      <c r="C21" s="3">
        <v>17</v>
      </c>
      <c r="D21" s="3">
        <v>349</v>
      </c>
      <c r="E21" s="3">
        <v>5791</v>
      </c>
      <c r="F21" s="3">
        <v>1054</v>
      </c>
      <c r="G21" s="3">
        <v>5.5</v>
      </c>
      <c r="H21" s="3">
        <v>22</v>
      </c>
      <c r="I21" s="3">
        <v>8</v>
      </c>
      <c r="J21" s="3">
        <v>342</v>
      </c>
      <c r="K21" s="3">
        <v>320</v>
      </c>
      <c r="L21" s="3">
        <v>520</v>
      </c>
      <c r="M21" s="3">
        <v>3320</v>
      </c>
      <c r="N21" s="3">
        <v>21</v>
      </c>
      <c r="O21" s="3">
        <v>14</v>
      </c>
      <c r="P21" s="3">
        <v>5.8</v>
      </c>
      <c r="Q21" s="3">
        <v>177</v>
      </c>
      <c r="R21" s="3">
        <v>485</v>
      </c>
      <c r="S21" s="3">
        <v>2471</v>
      </c>
      <c r="T21" s="3">
        <v>20</v>
      </c>
      <c r="U21" s="3">
        <v>5.0999999999999996</v>
      </c>
      <c r="V21" s="3">
        <v>138</v>
      </c>
      <c r="W21" s="3">
        <v>112</v>
      </c>
      <c r="X21" s="3">
        <v>1035</v>
      </c>
      <c r="Y21" s="3">
        <v>27</v>
      </c>
      <c r="Z21" s="3">
        <v>32.200000000000003</v>
      </c>
      <c r="AA21" s="3">
        <v>12.4</v>
      </c>
      <c r="AB21" s="9">
        <v>58.49</v>
      </c>
    </row>
    <row r="22" spans="1:28" x14ac:dyDescent="0.3">
      <c r="A22" s="8">
        <v>21</v>
      </c>
      <c r="B22" s="2" t="s">
        <v>301</v>
      </c>
      <c r="C22" s="3">
        <v>17</v>
      </c>
      <c r="D22" s="3">
        <v>343</v>
      </c>
      <c r="E22" s="3">
        <v>5361</v>
      </c>
      <c r="F22" s="3">
        <v>1113</v>
      </c>
      <c r="G22" s="3">
        <v>4.8</v>
      </c>
      <c r="H22" s="3">
        <v>20</v>
      </c>
      <c r="I22" s="3">
        <v>9</v>
      </c>
      <c r="J22" s="3">
        <v>323</v>
      </c>
      <c r="K22" s="3">
        <v>425</v>
      </c>
      <c r="L22" s="3">
        <v>664</v>
      </c>
      <c r="M22" s="3">
        <v>3778</v>
      </c>
      <c r="N22" s="3">
        <v>23</v>
      </c>
      <c r="O22" s="3">
        <v>11</v>
      </c>
      <c r="P22" s="3">
        <v>5.4</v>
      </c>
      <c r="Q22" s="3">
        <v>204</v>
      </c>
      <c r="R22" s="3">
        <v>411</v>
      </c>
      <c r="S22" s="3">
        <v>1583</v>
      </c>
      <c r="T22" s="3">
        <v>10</v>
      </c>
      <c r="U22" s="3">
        <v>3.9</v>
      </c>
      <c r="V22" s="3">
        <v>85</v>
      </c>
      <c r="W22" s="3">
        <v>106</v>
      </c>
      <c r="X22" s="3">
        <v>831</v>
      </c>
      <c r="Y22" s="3">
        <v>34</v>
      </c>
      <c r="Z22" s="3">
        <v>34.700000000000003</v>
      </c>
      <c r="AA22" s="3">
        <v>9.5</v>
      </c>
      <c r="AB22" s="9">
        <v>-14.49</v>
      </c>
    </row>
    <row r="23" spans="1:28" x14ac:dyDescent="0.3">
      <c r="A23" s="8">
        <v>22</v>
      </c>
      <c r="B23" s="2" t="s">
        <v>304</v>
      </c>
      <c r="C23" s="3">
        <v>17</v>
      </c>
      <c r="D23" s="3">
        <v>341</v>
      </c>
      <c r="E23" s="3">
        <v>5219</v>
      </c>
      <c r="F23" s="3">
        <v>1097</v>
      </c>
      <c r="G23" s="3">
        <v>4.8</v>
      </c>
      <c r="H23" s="3">
        <v>26</v>
      </c>
      <c r="I23" s="3">
        <v>12</v>
      </c>
      <c r="J23" s="3">
        <v>325</v>
      </c>
      <c r="K23" s="3">
        <v>404</v>
      </c>
      <c r="L23" s="3">
        <v>615</v>
      </c>
      <c r="M23" s="3">
        <v>3651</v>
      </c>
      <c r="N23" s="3">
        <v>21</v>
      </c>
      <c r="O23" s="3">
        <v>14</v>
      </c>
      <c r="P23" s="3">
        <v>5.6</v>
      </c>
      <c r="Q23" s="3">
        <v>206</v>
      </c>
      <c r="R23" s="3">
        <v>442</v>
      </c>
      <c r="S23" s="3">
        <v>1568</v>
      </c>
      <c r="T23" s="3">
        <v>12</v>
      </c>
      <c r="U23" s="3">
        <v>3.5</v>
      </c>
      <c r="V23" s="3">
        <v>87</v>
      </c>
      <c r="W23" s="3">
        <v>105</v>
      </c>
      <c r="X23" s="3">
        <v>825</v>
      </c>
      <c r="Y23" s="3">
        <v>32</v>
      </c>
      <c r="Z23" s="3">
        <v>30.1</v>
      </c>
      <c r="AA23" s="3">
        <v>12.4</v>
      </c>
      <c r="AB23" s="9">
        <v>-11.96</v>
      </c>
    </row>
    <row r="24" spans="1:28" x14ac:dyDescent="0.3">
      <c r="A24" s="8">
        <v>23</v>
      </c>
      <c r="B24" s="2" t="s">
        <v>317</v>
      </c>
      <c r="C24" s="3">
        <v>17</v>
      </c>
      <c r="D24" s="3">
        <v>335</v>
      </c>
      <c r="E24" s="3">
        <v>5618</v>
      </c>
      <c r="F24" s="3">
        <v>1036</v>
      </c>
      <c r="G24" s="3">
        <v>5.4</v>
      </c>
      <c r="H24" s="3">
        <v>18</v>
      </c>
      <c r="I24" s="3">
        <v>9</v>
      </c>
      <c r="J24" s="3">
        <v>331</v>
      </c>
      <c r="K24" s="3">
        <v>354</v>
      </c>
      <c r="L24" s="3">
        <v>541</v>
      </c>
      <c r="M24" s="3">
        <v>3593</v>
      </c>
      <c r="N24" s="3">
        <v>20</v>
      </c>
      <c r="O24" s="3">
        <v>9</v>
      </c>
      <c r="P24" s="3">
        <v>6.2</v>
      </c>
      <c r="Q24" s="3">
        <v>179</v>
      </c>
      <c r="R24" s="3">
        <v>455</v>
      </c>
      <c r="S24" s="3">
        <v>2025</v>
      </c>
      <c r="T24" s="3">
        <v>16</v>
      </c>
      <c r="U24" s="3">
        <v>4.5</v>
      </c>
      <c r="V24" s="3">
        <v>124</v>
      </c>
      <c r="W24" s="3">
        <v>83</v>
      </c>
      <c r="X24" s="3">
        <v>711</v>
      </c>
      <c r="Y24" s="3">
        <v>28</v>
      </c>
      <c r="Z24" s="3">
        <v>36.9</v>
      </c>
      <c r="AA24" s="3">
        <v>9.5</v>
      </c>
      <c r="AB24" s="9">
        <v>61.32</v>
      </c>
    </row>
    <row r="25" spans="1:28" x14ac:dyDescent="0.3">
      <c r="A25" s="8">
        <v>24</v>
      </c>
      <c r="B25" s="2" t="s">
        <v>314</v>
      </c>
      <c r="C25" s="3">
        <v>17</v>
      </c>
      <c r="D25" s="3">
        <v>335</v>
      </c>
      <c r="E25" s="3">
        <v>5502</v>
      </c>
      <c r="F25" s="3">
        <v>1070</v>
      </c>
      <c r="G25" s="3">
        <v>5.0999999999999996</v>
      </c>
      <c r="H25" s="3">
        <v>24</v>
      </c>
      <c r="I25" s="3">
        <v>9</v>
      </c>
      <c r="J25" s="3">
        <v>345</v>
      </c>
      <c r="K25" s="3">
        <v>356</v>
      </c>
      <c r="L25" s="3">
        <v>550</v>
      </c>
      <c r="M25" s="3">
        <v>3441</v>
      </c>
      <c r="N25" s="3">
        <v>21</v>
      </c>
      <c r="O25" s="3">
        <v>15</v>
      </c>
      <c r="P25" s="3">
        <v>5.8</v>
      </c>
      <c r="Q25" s="3">
        <v>181</v>
      </c>
      <c r="R25" s="3">
        <v>477</v>
      </c>
      <c r="S25" s="3">
        <v>2061</v>
      </c>
      <c r="T25" s="3">
        <v>13</v>
      </c>
      <c r="U25" s="3">
        <v>4.3</v>
      </c>
      <c r="V25" s="3">
        <v>129</v>
      </c>
      <c r="W25" s="3">
        <v>82</v>
      </c>
      <c r="X25" s="3">
        <v>743</v>
      </c>
      <c r="Y25" s="3">
        <v>35</v>
      </c>
      <c r="Z25" s="3">
        <v>34.6</v>
      </c>
      <c r="AA25" s="3">
        <v>13.4</v>
      </c>
      <c r="AB25" s="9">
        <v>15.8</v>
      </c>
    </row>
    <row r="26" spans="1:28" x14ac:dyDescent="0.3">
      <c r="A26" s="8">
        <v>25</v>
      </c>
      <c r="B26" s="2" t="s">
        <v>309</v>
      </c>
      <c r="C26" s="3">
        <v>17</v>
      </c>
      <c r="D26" s="3">
        <v>325</v>
      </c>
      <c r="E26" s="3">
        <v>5484</v>
      </c>
      <c r="F26" s="3">
        <v>1056</v>
      </c>
      <c r="G26" s="3">
        <v>5.2</v>
      </c>
      <c r="H26" s="3">
        <v>23</v>
      </c>
      <c r="I26" s="3">
        <v>9</v>
      </c>
      <c r="J26" s="3">
        <v>329</v>
      </c>
      <c r="K26" s="3">
        <v>396</v>
      </c>
      <c r="L26" s="3">
        <v>593</v>
      </c>
      <c r="M26" s="3">
        <v>3598</v>
      </c>
      <c r="N26" s="3">
        <v>23</v>
      </c>
      <c r="O26" s="3">
        <v>14</v>
      </c>
      <c r="P26" s="3">
        <v>5.7</v>
      </c>
      <c r="Q26" s="3">
        <v>193</v>
      </c>
      <c r="R26" s="3">
        <v>427</v>
      </c>
      <c r="S26" s="3">
        <v>1886</v>
      </c>
      <c r="T26" s="3">
        <v>12</v>
      </c>
      <c r="U26" s="3">
        <v>4.4000000000000004</v>
      </c>
      <c r="V26" s="3">
        <v>104</v>
      </c>
      <c r="W26" s="3">
        <v>105</v>
      </c>
      <c r="X26" s="3">
        <v>824</v>
      </c>
      <c r="Y26" s="3">
        <v>32</v>
      </c>
      <c r="Z26" s="3">
        <v>34.299999999999997</v>
      </c>
      <c r="AA26" s="3">
        <v>12.9</v>
      </c>
      <c r="AB26" s="9">
        <v>6.87</v>
      </c>
    </row>
    <row r="27" spans="1:28" x14ac:dyDescent="0.3">
      <c r="A27" s="8">
        <v>26</v>
      </c>
      <c r="B27" s="2" t="s">
        <v>305</v>
      </c>
      <c r="C27" s="3">
        <v>17</v>
      </c>
      <c r="D27" s="3">
        <v>313</v>
      </c>
      <c r="E27" s="3">
        <v>5164</v>
      </c>
      <c r="F27" s="3">
        <v>1006</v>
      </c>
      <c r="G27" s="3">
        <v>5.0999999999999996</v>
      </c>
      <c r="H27" s="3">
        <v>26</v>
      </c>
      <c r="I27" s="3">
        <v>11</v>
      </c>
      <c r="J27" s="3">
        <v>306</v>
      </c>
      <c r="K27" s="3">
        <v>377</v>
      </c>
      <c r="L27" s="3">
        <v>573</v>
      </c>
      <c r="M27" s="3">
        <v>3713</v>
      </c>
      <c r="N27" s="3">
        <v>20</v>
      </c>
      <c r="O27" s="3">
        <v>15</v>
      </c>
      <c r="P27" s="3">
        <v>6.1</v>
      </c>
      <c r="Q27" s="3">
        <v>196</v>
      </c>
      <c r="R27" s="3">
        <v>393</v>
      </c>
      <c r="S27" s="3">
        <v>1451</v>
      </c>
      <c r="T27" s="3">
        <v>11</v>
      </c>
      <c r="U27" s="3">
        <v>3.7</v>
      </c>
      <c r="V27" s="3">
        <v>75</v>
      </c>
      <c r="W27" s="3">
        <v>92</v>
      </c>
      <c r="X27" s="3">
        <v>753</v>
      </c>
      <c r="Y27" s="3">
        <v>35</v>
      </c>
      <c r="Z27" s="3">
        <v>32.799999999999997</v>
      </c>
      <c r="AA27" s="3">
        <v>14.7</v>
      </c>
      <c r="AB27" s="9">
        <v>-18.38</v>
      </c>
    </row>
    <row r="28" spans="1:28" x14ac:dyDescent="0.3">
      <c r="A28" s="8">
        <v>27</v>
      </c>
      <c r="B28" s="2" t="s">
        <v>312</v>
      </c>
      <c r="C28" s="3">
        <v>17</v>
      </c>
      <c r="D28" s="3">
        <v>311</v>
      </c>
      <c r="E28" s="3">
        <v>5225</v>
      </c>
      <c r="F28" s="3">
        <v>1075</v>
      </c>
      <c r="G28" s="3">
        <v>4.9000000000000004</v>
      </c>
      <c r="H28" s="3">
        <v>29</v>
      </c>
      <c r="I28" s="3">
        <v>9</v>
      </c>
      <c r="J28" s="3">
        <v>333</v>
      </c>
      <c r="K28" s="3">
        <v>332</v>
      </c>
      <c r="L28" s="3">
        <v>542</v>
      </c>
      <c r="M28" s="3">
        <v>3207</v>
      </c>
      <c r="N28" s="3">
        <v>16</v>
      </c>
      <c r="O28" s="3">
        <v>20</v>
      </c>
      <c r="P28" s="3">
        <v>5.3</v>
      </c>
      <c r="Q28" s="3">
        <v>180</v>
      </c>
      <c r="R28" s="3">
        <v>475</v>
      </c>
      <c r="S28" s="3">
        <v>2018</v>
      </c>
      <c r="T28" s="3">
        <v>14</v>
      </c>
      <c r="U28" s="3">
        <v>4.2</v>
      </c>
      <c r="V28" s="3">
        <v>119</v>
      </c>
      <c r="W28" s="3">
        <v>106</v>
      </c>
      <c r="X28" s="3">
        <v>914</v>
      </c>
      <c r="Y28" s="3">
        <v>34</v>
      </c>
      <c r="Z28" s="3">
        <v>31.5</v>
      </c>
      <c r="AA28" s="3">
        <v>15.2</v>
      </c>
      <c r="AB28" s="9">
        <v>-40.89</v>
      </c>
    </row>
    <row r="29" spans="1:28" x14ac:dyDescent="0.3">
      <c r="A29" s="8">
        <v>28</v>
      </c>
      <c r="B29" s="2" t="s">
        <v>321</v>
      </c>
      <c r="C29" s="3">
        <v>17</v>
      </c>
      <c r="D29" s="3">
        <v>310</v>
      </c>
      <c r="E29" s="3">
        <v>5208</v>
      </c>
      <c r="F29" s="3">
        <v>1036</v>
      </c>
      <c r="G29" s="3">
        <v>5</v>
      </c>
      <c r="H29" s="3">
        <v>27</v>
      </c>
      <c r="I29" s="3">
        <v>7</v>
      </c>
      <c r="J29" s="3">
        <v>310</v>
      </c>
      <c r="K29" s="3">
        <v>357</v>
      </c>
      <c r="L29" s="3">
        <v>603</v>
      </c>
      <c r="M29" s="3">
        <v>3541</v>
      </c>
      <c r="N29" s="3">
        <v>20</v>
      </c>
      <c r="O29" s="3">
        <v>20</v>
      </c>
      <c r="P29" s="3">
        <v>5.4</v>
      </c>
      <c r="Q29" s="3">
        <v>195</v>
      </c>
      <c r="R29" s="3">
        <v>380</v>
      </c>
      <c r="S29" s="3">
        <v>1667</v>
      </c>
      <c r="T29" s="3">
        <v>14</v>
      </c>
      <c r="U29" s="3">
        <v>4.4000000000000004</v>
      </c>
      <c r="V29" s="3">
        <v>87</v>
      </c>
      <c r="W29" s="3">
        <v>103</v>
      </c>
      <c r="X29" s="3">
        <v>860</v>
      </c>
      <c r="Y29" s="3">
        <v>28</v>
      </c>
      <c r="Z29" s="3">
        <v>29.4</v>
      </c>
      <c r="AA29" s="3">
        <v>14.4</v>
      </c>
      <c r="AB29" s="9">
        <v>-32.71</v>
      </c>
    </row>
    <row r="30" spans="1:28" x14ac:dyDescent="0.3">
      <c r="A30" s="8">
        <v>29</v>
      </c>
      <c r="B30" s="2" t="s">
        <v>313</v>
      </c>
      <c r="C30" s="3">
        <v>17</v>
      </c>
      <c r="D30" s="3">
        <v>304</v>
      </c>
      <c r="E30" s="3">
        <v>5081</v>
      </c>
      <c r="F30" s="3">
        <v>1106</v>
      </c>
      <c r="G30" s="3">
        <v>4.5999999999999996</v>
      </c>
      <c r="H30" s="3">
        <v>29</v>
      </c>
      <c r="I30" s="3">
        <v>8</v>
      </c>
      <c r="J30" s="3">
        <v>322</v>
      </c>
      <c r="K30" s="3">
        <v>348</v>
      </c>
      <c r="L30" s="3">
        <v>599</v>
      </c>
      <c r="M30" s="3">
        <v>3239</v>
      </c>
      <c r="N30" s="3">
        <v>14</v>
      </c>
      <c r="O30" s="3">
        <v>21</v>
      </c>
      <c r="P30" s="3">
        <v>5</v>
      </c>
      <c r="Q30" s="3">
        <v>174</v>
      </c>
      <c r="R30" s="3">
        <v>455</v>
      </c>
      <c r="S30" s="3">
        <v>1842</v>
      </c>
      <c r="T30" s="3">
        <v>17</v>
      </c>
      <c r="U30" s="3">
        <v>4</v>
      </c>
      <c r="V30" s="3">
        <v>118</v>
      </c>
      <c r="W30" s="3">
        <v>107</v>
      </c>
      <c r="X30" s="3">
        <v>864</v>
      </c>
      <c r="Y30" s="3">
        <v>30</v>
      </c>
      <c r="Z30" s="3">
        <v>29.2</v>
      </c>
      <c r="AA30" s="3">
        <v>14.9</v>
      </c>
      <c r="AB30" s="9">
        <v>-92.1</v>
      </c>
    </row>
    <row r="31" spans="1:28" x14ac:dyDescent="0.3">
      <c r="A31" s="8">
        <v>30</v>
      </c>
      <c r="B31" s="2" t="s">
        <v>307</v>
      </c>
      <c r="C31" s="3">
        <v>17</v>
      </c>
      <c r="D31" s="3">
        <v>280</v>
      </c>
      <c r="E31" s="3">
        <v>4727</v>
      </c>
      <c r="F31" s="3">
        <v>1010</v>
      </c>
      <c r="G31" s="3">
        <v>4.7</v>
      </c>
      <c r="H31" s="3">
        <v>22</v>
      </c>
      <c r="I31" s="3">
        <v>7</v>
      </c>
      <c r="J31" s="3">
        <v>266</v>
      </c>
      <c r="K31" s="3">
        <v>354</v>
      </c>
      <c r="L31" s="3">
        <v>546</v>
      </c>
      <c r="M31" s="3">
        <v>3305</v>
      </c>
      <c r="N31" s="3">
        <v>21</v>
      </c>
      <c r="O31" s="3">
        <v>15</v>
      </c>
      <c r="P31" s="3">
        <v>5.6</v>
      </c>
      <c r="Q31" s="3">
        <v>162</v>
      </c>
      <c r="R31" s="3">
        <v>420</v>
      </c>
      <c r="S31" s="3">
        <v>1422</v>
      </c>
      <c r="T31" s="3">
        <v>8</v>
      </c>
      <c r="U31" s="3">
        <v>3.4</v>
      </c>
      <c r="V31" s="3">
        <v>77</v>
      </c>
      <c r="W31" s="3">
        <v>114</v>
      </c>
      <c r="X31" s="3">
        <v>978</v>
      </c>
      <c r="Y31" s="3">
        <v>27</v>
      </c>
      <c r="Z31" s="3">
        <v>26.6</v>
      </c>
      <c r="AA31" s="3">
        <v>11.2</v>
      </c>
      <c r="AB31" s="9">
        <v>-74.290000000000006</v>
      </c>
    </row>
    <row r="32" spans="1:28" x14ac:dyDescent="0.3">
      <c r="A32" s="8">
        <v>31</v>
      </c>
      <c r="B32" s="2" t="s">
        <v>320</v>
      </c>
      <c r="C32" s="3">
        <v>17</v>
      </c>
      <c r="D32" s="3">
        <v>258</v>
      </c>
      <c r="E32" s="3">
        <v>4884</v>
      </c>
      <c r="F32" s="3">
        <v>1050</v>
      </c>
      <c r="G32" s="3">
        <v>4.7</v>
      </c>
      <c r="H32" s="3">
        <v>30</v>
      </c>
      <c r="I32" s="3">
        <v>10</v>
      </c>
      <c r="J32" s="3">
        <v>299</v>
      </c>
      <c r="K32" s="3">
        <v>351</v>
      </c>
      <c r="L32" s="3">
        <v>593</v>
      </c>
      <c r="M32" s="3">
        <v>3196</v>
      </c>
      <c r="N32" s="3">
        <v>15</v>
      </c>
      <c r="O32" s="3">
        <v>20</v>
      </c>
      <c r="P32" s="3">
        <v>5.0999999999999996</v>
      </c>
      <c r="Q32" s="3">
        <v>171</v>
      </c>
      <c r="R32" s="3">
        <v>419</v>
      </c>
      <c r="S32" s="3">
        <v>1688</v>
      </c>
      <c r="T32" s="3">
        <v>8</v>
      </c>
      <c r="U32" s="3">
        <v>4</v>
      </c>
      <c r="V32" s="3">
        <v>90</v>
      </c>
      <c r="W32" s="3">
        <v>88</v>
      </c>
      <c r="X32" s="3">
        <v>674</v>
      </c>
      <c r="Y32" s="3">
        <v>38</v>
      </c>
      <c r="Z32" s="3">
        <v>27.5</v>
      </c>
      <c r="AA32" s="3">
        <v>15.9</v>
      </c>
      <c r="AB32" s="9">
        <v>-100.13</v>
      </c>
    </row>
    <row r="33" spans="1:28" x14ac:dyDescent="0.3">
      <c r="A33" s="27">
        <v>32</v>
      </c>
      <c r="B33" s="28" t="s">
        <v>319</v>
      </c>
      <c r="C33" s="29">
        <v>17</v>
      </c>
      <c r="D33" s="29">
        <v>253</v>
      </c>
      <c r="E33" s="29">
        <v>5191</v>
      </c>
      <c r="F33" s="29">
        <v>1028</v>
      </c>
      <c r="G33" s="29">
        <v>5</v>
      </c>
      <c r="H33" s="29">
        <v>29</v>
      </c>
      <c r="I33" s="29">
        <v>12</v>
      </c>
      <c r="J33" s="29">
        <v>304</v>
      </c>
      <c r="K33" s="29">
        <v>361</v>
      </c>
      <c r="L33" s="29">
        <v>604</v>
      </c>
      <c r="M33" s="29">
        <v>3436</v>
      </c>
      <c r="N33" s="29">
        <v>12</v>
      </c>
      <c r="O33" s="29">
        <v>17</v>
      </c>
      <c r="P33" s="29">
        <v>5.4</v>
      </c>
      <c r="Q33" s="29">
        <v>178</v>
      </c>
      <c r="R33" s="29">
        <v>392</v>
      </c>
      <c r="S33" s="29">
        <v>1755</v>
      </c>
      <c r="T33" s="29">
        <v>13</v>
      </c>
      <c r="U33" s="29">
        <v>4.5</v>
      </c>
      <c r="V33" s="29">
        <v>92</v>
      </c>
      <c r="W33" s="29">
        <v>104</v>
      </c>
      <c r="X33" s="29">
        <v>856</v>
      </c>
      <c r="Y33" s="29">
        <v>34</v>
      </c>
      <c r="Z33" s="29">
        <v>26.4</v>
      </c>
      <c r="AA33" s="29">
        <v>15.7</v>
      </c>
      <c r="AB33" s="30">
        <v>-42.5</v>
      </c>
    </row>
  </sheetData>
  <hyperlinks>
    <hyperlink ref="B2" r:id="rId1" display="https://www.pro-football-reference.com/teams/dal/2021.htm" xr:uid="{535F053F-7D51-4C02-A2A7-FA0764E215DF}"/>
    <hyperlink ref="B3" r:id="rId2" display="https://www.pro-football-reference.com/teams/tam/2021.htm" xr:uid="{7D934E78-15B2-4632-AD06-7AA36F06104E}"/>
    <hyperlink ref="B4" r:id="rId3" display="https://www.pro-football-reference.com/teams/buf/2021.htm" xr:uid="{D5002CD3-6B47-4FB9-9DF6-EF331B3CD297}"/>
    <hyperlink ref="B5" r:id="rId4" display="https://www.pro-football-reference.com/teams/kan/2021.htm" xr:uid="{AA15EAA5-CCC7-42C9-BCE2-8A09F55AFAB7}"/>
    <hyperlink ref="B6" r:id="rId5" display="https://www.pro-football-reference.com/teams/sdg/2021.htm" xr:uid="{7193C2E1-2FEF-4847-A8C2-24BF704B0CB6}"/>
    <hyperlink ref="B7" r:id="rId6" display="https://www.pro-football-reference.com/teams/nwe/2021.htm" xr:uid="{1A0602C1-2C7A-4F4A-9E7A-57B15B83B14C}"/>
    <hyperlink ref="B8" r:id="rId7" display="https://www.pro-football-reference.com/teams/cin/2021.htm" xr:uid="{45C8AB91-0077-4116-AB7F-E2539B6792DC}"/>
    <hyperlink ref="B9" r:id="rId8" display="https://www.pro-football-reference.com/teams/ram/2021.htm" xr:uid="{508F8DB5-A54E-41AB-A223-A136F8602E03}"/>
    <hyperlink ref="B10" r:id="rId9" display="https://www.pro-football-reference.com/teams/clt/2021.htm" xr:uid="{F7B4011C-C9C5-4EFA-A089-4838A02802C1}"/>
    <hyperlink ref="B11" r:id="rId10" display="https://www.pro-football-reference.com/teams/gnb/2021.htm" xr:uid="{BCCF80F0-65AA-4C3F-83F3-E01B7D7A92EC}"/>
    <hyperlink ref="B12" r:id="rId11" display="https://www.pro-football-reference.com/teams/crd/2021.htm" xr:uid="{89391623-BC67-4016-B7A7-4109EDA9643B}"/>
    <hyperlink ref="B13" r:id="rId12" display="https://www.pro-football-reference.com/teams/phi/2021.htm" xr:uid="{CBE99529-DEC2-4C45-9424-980D4BAD49F9}"/>
    <hyperlink ref="B14" r:id="rId13" display="https://www.pro-football-reference.com/teams/sfo/2021.htm" xr:uid="{CD268D1B-4531-4B80-9C52-E9497AE26387}"/>
    <hyperlink ref="B15" r:id="rId14" display="https://www.pro-football-reference.com/teams/min/2021.htm" xr:uid="{98977C8A-292C-4110-B49C-2C23E18225BE}"/>
    <hyperlink ref="B16" r:id="rId15" display="https://www.pro-football-reference.com/teams/oti/2021.htm" xr:uid="{CD8795B3-9969-49A4-BFF8-970B2C6E0E3C}"/>
    <hyperlink ref="B17" r:id="rId16" display="https://www.pro-football-reference.com/teams/sea/2021.htm" xr:uid="{4D037EC0-8721-4023-976E-752D86DBF589}"/>
    <hyperlink ref="B18" r:id="rId17" display="https://www.pro-football-reference.com/teams/rav/2021.htm" xr:uid="{45DCDD20-210F-46A8-996C-C284C09A360E}"/>
    <hyperlink ref="B19" r:id="rId18" display="https://www.pro-football-reference.com/teams/rai/2021.htm" xr:uid="{CCDF75A7-EDCF-4A96-A977-921C155750E6}"/>
    <hyperlink ref="B20" r:id="rId19" display="https://www.pro-football-reference.com/teams/nor/2021.htm" xr:uid="{4B87E025-19BA-40AA-8B3E-6960806B6BD7}"/>
    <hyperlink ref="B21" r:id="rId20" display="https://www.pro-football-reference.com/teams/cle/2021.htm" xr:uid="{23CE851A-9724-4605-A186-DF905C1FB71A}"/>
    <hyperlink ref="B22" r:id="rId21" display="https://www.pro-football-reference.com/teams/pit/2021.htm" xr:uid="{1562DA51-6A1D-4BD7-A3AF-70B54F930477}"/>
    <hyperlink ref="B23" r:id="rId22" display="https://www.pro-football-reference.com/teams/mia/2021.htm" xr:uid="{444373A9-EDFE-44AB-800B-380D4B840274}"/>
    <hyperlink ref="B24" r:id="rId23" display="https://www.pro-football-reference.com/teams/den/2021.htm" xr:uid="{F5211058-4108-42DC-86CC-A2C5029F5A7A}"/>
    <hyperlink ref="B25" r:id="rId24" display="https://www.pro-football-reference.com/teams/was/2021.htm" xr:uid="{10CC8E55-F7F2-4BE8-81F0-7054528FC093}"/>
    <hyperlink ref="B26" r:id="rId25" display="https://www.pro-football-reference.com/teams/det/2021.htm" xr:uid="{461292CD-8927-4382-ADF9-3679863923D1}"/>
    <hyperlink ref="B27" r:id="rId26" display="https://www.pro-football-reference.com/teams/atl/2021.htm" xr:uid="{44BEEA34-90CF-4297-B463-61183875287D}"/>
    <hyperlink ref="B28" r:id="rId27" display="https://www.pro-football-reference.com/teams/chi/2021.htm" xr:uid="{71D1CEF0-8A4A-4710-8B75-385C315F6B74}"/>
    <hyperlink ref="B29" r:id="rId28" display="https://www.pro-football-reference.com/teams/nyj/2021.htm" xr:uid="{6A9AD2DD-21E9-47AE-B6D0-7F7A50B713FF}"/>
    <hyperlink ref="B30" r:id="rId29" display="https://www.pro-football-reference.com/teams/car/2021.htm" xr:uid="{943AC978-9129-4658-863A-E09C4B730480}"/>
    <hyperlink ref="B31" r:id="rId30" display="https://www.pro-football-reference.com/teams/htx/2021.htm" xr:uid="{BFD4C7FE-36AC-4BD5-9839-3987D6D18357}"/>
    <hyperlink ref="B32" r:id="rId31" display="https://www.pro-football-reference.com/teams/nyg/2021.htm" xr:uid="{A064FF8D-22E7-4D5E-BB37-16F53A256FBA}"/>
    <hyperlink ref="B33" r:id="rId32" display="https://www.pro-football-reference.com/teams/jax/2021.htm" xr:uid="{D8553DB0-D22E-4403-A9FF-BE6956D77D2C}"/>
  </hyperlinks>
  <pageMargins left="0.7" right="0.7" top="0.75" bottom="0.75" header="0.3" footer="0.3"/>
  <pageSetup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3"/>
  <sheetViews>
    <sheetView workbookViewId="0"/>
  </sheetViews>
  <sheetFormatPr defaultRowHeight="14.4" x14ac:dyDescent="0.3"/>
  <cols>
    <col min="2" max="2" width="23.109375" bestFit="1" customWidth="1"/>
  </cols>
  <sheetData>
    <row r="1" spans="1:28" ht="15" thickBot="1" x14ac:dyDescent="0.35">
      <c r="A1" s="4" t="s">
        <v>270</v>
      </c>
      <c r="B1" s="5" t="s">
        <v>271</v>
      </c>
      <c r="C1" s="6" t="s">
        <v>272</v>
      </c>
      <c r="D1" s="6" t="s">
        <v>273</v>
      </c>
      <c r="E1" s="6" t="s">
        <v>274</v>
      </c>
      <c r="F1" s="6" t="s">
        <v>275</v>
      </c>
      <c r="G1" s="6" t="s">
        <v>276</v>
      </c>
      <c r="H1" s="6" t="s">
        <v>277</v>
      </c>
      <c r="I1" s="6" t="s">
        <v>278</v>
      </c>
      <c r="J1" s="6" t="s">
        <v>279</v>
      </c>
      <c r="K1" s="6" t="s">
        <v>280</v>
      </c>
      <c r="L1" s="6" t="s">
        <v>281</v>
      </c>
      <c r="M1" s="6" t="s">
        <v>274</v>
      </c>
      <c r="N1" s="6" t="s">
        <v>282</v>
      </c>
      <c r="O1" s="6" t="s">
        <v>6</v>
      </c>
      <c r="P1" s="6" t="s">
        <v>283</v>
      </c>
      <c r="Q1" s="6" t="s">
        <v>279</v>
      </c>
      <c r="R1" s="6" t="s">
        <v>281</v>
      </c>
      <c r="S1" s="6" t="s">
        <v>274</v>
      </c>
      <c r="T1" s="6" t="s">
        <v>282</v>
      </c>
      <c r="U1" s="6" t="s">
        <v>284</v>
      </c>
      <c r="V1" s="6" t="s">
        <v>279</v>
      </c>
      <c r="W1" s="6" t="s">
        <v>285</v>
      </c>
      <c r="X1" s="6" t="s">
        <v>274</v>
      </c>
      <c r="Y1" s="6" t="s">
        <v>286</v>
      </c>
      <c r="Z1" s="6" t="s">
        <v>287</v>
      </c>
      <c r="AA1" s="6" t="s">
        <v>288</v>
      </c>
      <c r="AB1" s="7" t="s">
        <v>289</v>
      </c>
    </row>
    <row r="2" spans="1:28" x14ac:dyDescent="0.3">
      <c r="A2" s="8">
        <v>12</v>
      </c>
      <c r="B2" s="2" t="s">
        <v>301</v>
      </c>
      <c r="C2" s="3">
        <v>16</v>
      </c>
      <c r="D2" s="3">
        <v>416</v>
      </c>
      <c r="E2" s="3">
        <v>5354</v>
      </c>
      <c r="F2" s="3">
        <v>1043</v>
      </c>
      <c r="G2" s="3">
        <v>5.0999999999999996</v>
      </c>
      <c r="H2" s="3">
        <v>18</v>
      </c>
      <c r="I2" s="3">
        <v>7</v>
      </c>
      <c r="J2" s="3">
        <v>322</v>
      </c>
      <c r="K2" s="3">
        <v>428</v>
      </c>
      <c r="L2" s="3">
        <v>656</v>
      </c>
      <c r="M2" s="3">
        <v>4003</v>
      </c>
      <c r="N2" s="3">
        <v>35</v>
      </c>
      <c r="O2" s="3">
        <v>11</v>
      </c>
      <c r="P2" s="3">
        <v>6</v>
      </c>
      <c r="Q2" s="3">
        <v>206</v>
      </c>
      <c r="R2" s="3">
        <v>373</v>
      </c>
      <c r="S2" s="3">
        <v>1351</v>
      </c>
      <c r="T2" s="3">
        <v>12</v>
      </c>
      <c r="U2" s="3">
        <v>3.6</v>
      </c>
      <c r="V2" s="3">
        <v>81</v>
      </c>
      <c r="W2" s="3">
        <v>81</v>
      </c>
      <c r="X2" s="3">
        <v>691</v>
      </c>
      <c r="Y2" s="3">
        <v>35</v>
      </c>
      <c r="Z2" s="3">
        <v>37.200000000000003</v>
      </c>
      <c r="AA2" s="3">
        <v>8.5</v>
      </c>
      <c r="AB2" s="9">
        <v>78.22</v>
      </c>
    </row>
    <row r="3" spans="1:28" x14ac:dyDescent="0.3">
      <c r="A3" s="8">
        <v>17</v>
      </c>
      <c r="B3" s="2" t="s">
        <v>306</v>
      </c>
      <c r="C3" s="3">
        <v>16</v>
      </c>
      <c r="D3" s="3">
        <v>395</v>
      </c>
      <c r="E3" s="3">
        <v>5949</v>
      </c>
      <c r="F3" s="3">
        <v>1113</v>
      </c>
      <c r="G3" s="3">
        <v>5.3</v>
      </c>
      <c r="H3" s="3">
        <v>26</v>
      </c>
      <c r="I3" s="3">
        <v>13</v>
      </c>
      <c r="J3" s="3">
        <v>371</v>
      </c>
      <c r="K3" s="3">
        <v>413</v>
      </c>
      <c r="L3" s="3">
        <v>639</v>
      </c>
      <c r="M3" s="3">
        <v>4161</v>
      </c>
      <c r="N3" s="3">
        <v>25</v>
      </c>
      <c r="O3" s="3">
        <v>13</v>
      </c>
      <c r="P3" s="3">
        <v>6.1</v>
      </c>
      <c r="Q3" s="3">
        <v>231</v>
      </c>
      <c r="R3" s="3">
        <v>430</v>
      </c>
      <c r="S3" s="3">
        <v>1788</v>
      </c>
      <c r="T3" s="3">
        <v>14</v>
      </c>
      <c r="U3" s="3">
        <v>4.2</v>
      </c>
      <c r="V3" s="3">
        <v>115</v>
      </c>
      <c r="W3" s="3">
        <v>96</v>
      </c>
      <c r="X3" s="3">
        <v>849</v>
      </c>
      <c r="Y3" s="3">
        <v>25</v>
      </c>
      <c r="Z3" s="3">
        <v>40.6</v>
      </c>
      <c r="AA3" s="3">
        <v>14.4</v>
      </c>
      <c r="AB3" s="9">
        <v>58.97</v>
      </c>
    </row>
    <row r="4" spans="1:28" x14ac:dyDescent="0.3">
      <c r="A4" s="8">
        <v>6</v>
      </c>
      <c r="B4" s="2" t="s">
        <v>295</v>
      </c>
      <c r="C4" s="3">
        <v>16</v>
      </c>
      <c r="D4" s="3">
        <v>473</v>
      </c>
      <c r="E4" s="3">
        <v>6653</v>
      </c>
      <c r="F4" s="3">
        <v>1057</v>
      </c>
      <c r="G4" s="3">
        <v>6.3</v>
      </c>
      <c r="H4" s="3">
        <v>16</v>
      </c>
      <c r="I4" s="3">
        <v>9</v>
      </c>
      <c r="J4" s="3">
        <v>397</v>
      </c>
      <c r="K4" s="3">
        <v>420</v>
      </c>
      <c r="L4" s="3">
        <v>630</v>
      </c>
      <c r="M4" s="3">
        <v>4854</v>
      </c>
      <c r="N4" s="3">
        <v>40</v>
      </c>
      <c r="O4" s="3">
        <v>7</v>
      </c>
      <c r="P4" s="3">
        <v>7.4</v>
      </c>
      <c r="Q4" s="3">
        <v>255</v>
      </c>
      <c r="R4" s="3">
        <v>403</v>
      </c>
      <c r="S4" s="3">
        <v>1799</v>
      </c>
      <c r="T4" s="3">
        <v>13</v>
      </c>
      <c r="U4" s="3">
        <v>4.5</v>
      </c>
      <c r="V4" s="3">
        <v>110</v>
      </c>
      <c r="W4" s="3">
        <v>105</v>
      </c>
      <c r="X4" s="3">
        <v>919</v>
      </c>
      <c r="Y4" s="3">
        <v>32</v>
      </c>
      <c r="Z4" s="3">
        <v>47.9</v>
      </c>
      <c r="AA4" s="3">
        <v>9.1999999999999993</v>
      </c>
      <c r="AB4" s="9">
        <v>280.82</v>
      </c>
    </row>
    <row r="5" spans="1:28" x14ac:dyDescent="0.3">
      <c r="A5" s="8">
        <v>16</v>
      </c>
      <c r="B5" s="2" t="s">
        <v>305</v>
      </c>
      <c r="C5" s="3">
        <v>16</v>
      </c>
      <c r="D5" s="3">
        <v>396</v>
      </c>
      <c r="E5" s="3">
        <v>5895</v>
      </c>
      <c r="F5" s="3">
        <v>1078</v>
      </c>
      <c r="G5" s="3">
        <v>5.5</v>
      </c>
      <c r="H5" s="3">
        <v>18</v>
      </c>
      <c r="I5" s="3">
        <v>7</v>
      </c>
      <c r="J5" s="3">
        <v>366</v>
      </c>
      <c r="K5" s="3">
        <v>408</v>
      </c>
      <c r="L5" s="3">
        <v>628</v>
      </c>
      <c r="M5" s="3">
        <v>4363</v>
      </c>
      <c r="N5" s="3">
        <v>27</v>
      </c>
      <c r="O5" s="3">
        <v>11</v>
      </c>
      <c r="P5" s="3">
        <v>6.5</v>
      </c>
      <c r="Q5" s="3">
        <v>243</v>
      </c>
      <c r="R5" s="3">
        <v>409</v>
      </c>
      <c r="S5" s="3">
        <v>1532</v>
      </c>
      <c r="T5" s="3">
        <v>13</v>
      </c>
      <c r="U5" s="3">
        <v>3.7</v>
      </c>
      <c r="V5" s="3">
        <v>86</v>
      </c>
      <c r="W5" s="3">
        <v>83</v>
      </c>
      <c r="X5" s="3">
        <v>736</v>
      </c>
      <c r="Y5" s="3">
        <v>37</v>
      </c>
      <c r="Z5" s="3">
        <v>44.8</v>
      </c>
      <c r="AA5" s="3">
        <v>10.3</v>
      </c>
      <c r="AB5" s="9">
        <v>129.77000000000001</v>
      </c>
    </row>
    <row r="6" spans="1:28" x14ac:dyDescent="0.3">
      <c r="A6" s="8">
        <v>19</v>
      </c>
      <c r="B6" s="2" t="s">
        <v>308</v>
      </c>
      <c r="C6" s="3">
        <v>16</v>
      </c>
      <c r="D6" s="3">
        <v>384</v>
      </c>
      <c r="E6" s="3">
        <v>6113</v>
      </c>
      <c r="F6" s="3">
        <v>1127</v>
      </c>
      <c r="G6" s="3">
        <v>5.4</v>
      </c>
      <c r="H6" s="3">
        <v>16</v>
      </c>
      <c r="I6" s="3">
        <v>6</v>
      </c>
      <c r="J6" s="3">
        <v>373</v>
      </c>
      <c r="K6" s="3">
        <v>413</v>
      </c>
      <c r="L6" s="3">
        <v>627</v>
      </c>
      <c r="M6" s="3">
        <v>4329</v>
      </c>
      <c r="N6" s="3">
        <v>31</v>
      </c>
      <c r="O6" s="3">
        <v>10</v>
      </c>
      <c r="P6" s="3">
        <v>6.5</v>
      </c>
      <c r="Q6" s="3">
        <v>226</v>
      </c>
      <c r="R6" s="3">
        <v>466</v>
      </c>
      <c r="S6" s="3">
        <v>1784</v>
      </c>
      <c r="T6" s="3">
        <v>12</v>
      </c>
      <c r="U6" s="3">
        <v>3.8</v>
      </c>
      <c r="V6" s="3">
        <v>111</v>
      </c>
      <c r="W6" s="3">
        <v>85</v>
      </c>
      <c r="X6" s="3">
        <v>710</v>
      </c>
      <c r="Y6" s="3">
        <v>36</v>
      </c>
      <c r="Z6" s="3">
        <v>38.299999999999997</v>
      </c>
      <c r="AA6" s="3">
        <v>8.6</v>
      </c>
      <c r="AB6" s="9">
        <v>129.6</v>
      </c>
    </row>
    <row r="7" spans="1:28" x14ac:dyDescent="0.3">
      <c r="A7" s="8">
        <v>3</v>
      </c>
      <c r="B7" s="2" t="s">
        <v>292</v>
      </c>
      <c r="C7" s="3">
        <v>16</v>
      </c>
      <c r="D7" s="3">
        <v>492</v>
      </c>
      <c r="E7" s="3">
        <v>6145</v>
      </c>
      <c r="F7" s="3">
        <v>1017</v>
      </c>
      <c r="G7" s="3">
        <v>6</v>
      </c>
      <c r="H7" s="3">
        <v>17</v>
      </c>
      <c r="I7" s="3">
        <v>5</v>
      </c>
      <c r="J7" s="3">
        <v>364</v>
      </c>
      <c r="K7" s="3">
        <v>410</v>
      </c>
      <c r="L7" s="3">
        <v>626</v>
      </c>
      <c r="M7" s="3">
        <v>4626</v>
      </c>
      <c r="N7" s="3">
        <v>42</v>
      </c>
      <c r="O7" s="3">
        <v>12</v>
      </c>
      <c r="P7" s="3">
        <v>7.1</v>
      </c>
      <c r="Q7" s="3">
        <v>238</v>
      </c>
      <c r="R7" s="3">
        <v>369</v>
      </c>
      <c r="S7" s="3">
        <v>1519</v>
      </c>
      <c r="T7" s="3">
        <v>16</v>
      </c>
      <c r="U7" s="3">
        <v>4.0999999999999996</v>
      </c>
      <c r="V7" s="3">
        <v>82</v>
      </c>
      <c r="W7" s="3">
        <v>84</v>
      </c>
      <c r="X7" s="3">
        <v>715</v>
      </c>
      <c r="Y7" s="3">
        <v>44</v>
      </c>
      <c r="Z7" s="3">
        <v>47.8</v>
      </c>
      <c r="AA7" s="3">
        <v>8.9</v>
      </c>
      <c r="AB7" s="9">
        <v>246.24</v>
      </c>
    </row>
    <row r="8" spans="1:28" x14ac:dyDescent="0.3">
      <c r="A8" s="8">
        <v>30</v>
      </c>
      <c r="B8" s="2" t="s">
        <v>319</v>
      </c>
      <c r="C8" s="3">
        <v>16</v>
      </c>
      <c r="D8" s="3">
        <v>306</v>
      </c>
      <c r="E8" s="3">
        <v>5218</v>
      </c>
      <c r="F8" s="3">
        <v>997</v>
      </c>
      <c r="G8" s="3">
        <v>5.2</v>
      </c>
      <c r="H8" s="3">
        <v>25</v>
      </c>
      <c r="I8" s="3">
        <v>9</v>
      </c>
      <c r="J8" s="3">
        <v>310</v>
      </c>
      <c r="K8" s="3">
        <v>387</v>
      </c>
      <c r="L8" s="3">
        <v>616</v>
      </c>
      <c r="M8" s="3">
        <v>3699</v>
      </c>
      <c r="N8" s="3">
        <v>25</v>
      </c>
      <c r="O8" s="3">
        <v>16</v>
      </c>
      <c r="P8" s="3">
        <v>5.6</v>
      </c>
      <c r="Q8" s="3">
        <v>205</v>
      </c>
      <c r="R8" s="3">
        <v>337</v>
      </c>
      <c r="S8" s="3">
        <v>1519</v>
      </c>
      <c r="T8" s="3">
        <v>9</v>
      </c>
      <c r="U8" s="3">
        <v>4.5</v>
      </c>
      <c r="V8" s="3">
        <v>80</v>
      </c>
      <c r="W8" s="3">
        <v>107</v>
      </c>
      <c r="X8" s="3">
        <v>1071</v>
      </c>
      <c r="Y8" s="3">
        <v>25</v>
      </c>
      <c r="Z8" s="3">
        <v>30.4</v>
      </c>
      <c r="AA8" s="3">
        <v>14</v>
      </c>
      <c r="AB8" s="9">
        <v>-6.12</v>
      </c>
    </row>
    <row r="9" spans="1:28" x14ac:dyDescent="0.3">
      <c r="A9" s="8">
        <v>23</v>
      </c>
      <c r="B9" s="2" t="s">
        <v>312</v>
      </c>
      <c r="C9" s="3">
        <v>16</v>
      </c>
      <c r="D9" s="3">
        <v>372</v>
      </c>
      <c r="E9" s="3">
        <v>5302</v>
      </c>
      <c r="F9" s="3">
        <v>1043</v>
      </c>
      <c r="G9" s="3">
        <v>5.0999999999999996</v>
      </c>
      <c r="H9" s="3">
        <v>22</v>
      </c>
      <c r="I9" s="3">
        <v>6</v>
      </c>
      <c r="J9" s="3">
        <v>335</v>
      </c>
      <c r="K9" s="3">
        <v>402</v>
      </c>
      <c r="L9" s="3">
        <v>614</v>
      </c>
      <c r="M9" s="3">
        <v>3655</v>
      </c>
      <c r="N9" s="3">
        <v>26</v>
      </c>
      <c r="O9" s="3">
        <v>16</v>
      </c>
      <c r="P9" s="3">
        <v>5.6</v>
      </c>
      <c r="Q9" s="3">
        <v>218</v>
      </c>
      <c r="R9" s="3">
        <v>393</v>
      </c>
      <c r="S9" s="3">
        <v>1647</v>
      </c>
      <c r="T9" s="3">
        <v>12</v>
      </c>
      <c r="U9" s="3">
        <v>4.2</v>
      </c>
      <c r="V9" s="3">
        <v>93</v>
      </c>
      <c r="W9" s="3">
        <v>88</v>
      </c>
      <c r="X9" s="3">
        <v>777</v>
      </c>
      <c r="Y9" s="3">
        <v>24</v>
      </c>
      <c r="Z9" s="3">
        <v>38.9</v>
      </c>
      <c r="AA9" s="3">
        <v>12</v>
      </c>
      <c r="AB9" s="9">
        <v>34.92</v>
      </c>
    </row>
    <row r="10" spans="1:28" x14ac:dyDescent="0.3">
      <c r="A10" s="8">
        <v>25</v>
      </c>
      <c r="B10" s="2" t="s">
        <v>314</v>
      </c>
      <c r="C10" s="3">
        <v>16</v>
      </c>
      <c r="D10" s="3">
        <v>335</v>
      </c>
      <c r="E10" s="3">
        <v>5076</v>
      </c>
      <c r="F10" s="3">
        <v>1051</v>
      </c>
      <c r="G10" s="3">
        <v>4.8</v>
      </c>
      <c r="H10" s="3">
        <v>27</v>
      </c>
      <c r="I10" s="3">
        <v>11</v>
      </c>
      <c r="J10" s="3">
        <v>322</v>
      </c>
      <c r="K10" s="3">
        <v>389</v>
      </c>
      <c r="L10" s="3">
        <v>601</v>
      </c>
      <c r="M10" s="3">
        <v>3465</v>
      </c>
      <c r="N10" s="3">
        <v>16</v>
      </c>
      <c r="O10" s="3">
        <v>16</v>
      </c>
      <c r="P10" s="3">
        <v>5.3</v>
      </c>
      <c r="Q10" s="3">
        <v>184</v>
      </c>
      <c r="R10" s="3">
        <v>400</v>
      </c>
      <c r="S10" s="3">
        <v>1611</v>
      </c>
      <c r="T10" s="3">
        <v>18</v>
      </c>
      <c r="U10" s="3">
        <v>4</v>
      </c>
      <c r="V10" s="3">
        <v>108</v>
      </c>
      <c r="W10" s="3">
        <v>87</v>
      </c>
      <c r="X10" s="3">
        <v>697</v>
      </c>
      <c r="Y10" s="3">
        <v>30</v>
      </c>
      <c r="Z10" s="3">
        <v>33.299999999999997</v>
      </c>
      <c r="AA10" s="3">
        <v>13.1</v>
      </c>
      <c r="AB10" s="9">
        <v>-10.43</v>
      </c>
    </row>
    <row r="11" spans="1:28" x14ac:dyDescent="0.3">
      <c r="A11" s="8">
        <v>26</v>
      </c>
      <c r="B11" s="2" t="s">
        <v>315</v>
      </c>
      <c r="C11" s="3">
        <v>16</v>
      </c>
      <c r="D11" s="3">
        <v>334</v>
      </c>
      <c r="E11" s="3">
        <v>5354</v>
      </c>
      <c r="F11" s="3">
        <v>1066</v>
      </c>
      <c r="G11" s="3">
        <v>5</v>
      </c>
      <c r="H11" s="3">
        <v>29</v>
      </c>
      <c r="I11" s="3">
        <v>9</v>
      </c>
      <c r="J11" s="3">
        <v>336</v>
      </c>
      <c r="K11" s="3">
        <v>334</v>
      </c>
      <c r="L11" s="3">
        <v>598</v>
      </c>
      <c r="M11" s="3">
        <v>3327</v>
      </c>
      <c r="N11" s="3">
        <v>22</v>
      </c>
      <c r="O11" s="3">
        <v>20</v>
      </c>
      <c r="P11" s="3">
        <v>5</v>
      </c>
      <c r="Q11" s="3">
        <v>177</v>
      </c>
      <c r="R11" s="3">
        <v>403</v>
      </c>
      <c r="S11" s="3">
        <v>2027</v>
      </c>
      <c r="T11" s="3">
        <v>16</v>
      </c>
      <c r="U11" s="3">
        <v>5</v>
      </c>
      <c r="V11" s="3">
        <v>114</v>
      </c>
      <c r="W11" s="3">
        <v>107</v>
      </c>
      <c r="X11" s="3">
        <v>853</v>
      </c>
      <c r="Y11" s="3">
        <v>45</v>
      </c>
      <c r="Z11" s="3">
        <v>27.9</v>
      </c>
      <c r="AA11" s="3">
        <v>15.3</v>
      </c>
      <c r="AB11" s="9">
        <v>-13.65</v>
      </c>
    </row>
    <row r="12" spans="1:28" x14ac:dyDescent="0.3">
      <c r="A12" s="8">
        <v>2</v>
      </c>
      <c r="B12" s="2" t="s">
        <v>291</v>
      </c>
      <c r="C12" s="3">
        <v>16</v>
      </c>
      <c r="D12" s="3">
        <v>501</v>
      </c>
      <c r="E12" s="3">
        <v>6343</v>
      </c>
      <c r="F12" s="3">
        <v>1034</v>
      </c>
      <c r="G12" s="3">
        <v>6.1</v>
      </c>
      <c r="H12" s="3">
        <v>22</v>
      </c>
      <c r="I12" s="3">
        <v>11</v>
      </c>
      <c r="J12" s="3">
        <v>397</v>
      </c>
      <c r="K12" s="3">
        <v>410</v>
      </c>
      <c r="L12" s="3">
        <v>596</v>
      </c>
      <c r="M12" s="3">
        <v>4620</v>
      </c>
      <c r="N12" s="3">
        <v>40</v>
      </c>
      <c r="O12" s="3">
        <v>11</v>
      </c>
      <c r="P12" s="3">
        <v>7.4</v>
      </c>
      <c r="Q12" s="3">
        <v>240</v>
      </c>
      <c r="R12" s="3">
        <v>411</v>
      </c>
      <c r="S12" s="3">
        <v>1723</v>
      </c>
      <c r="T12" s="3">
        <v>16</v>
      </c>
      <c r="U12" s="3">
        <v>4.2</v>
      </c>
      <c r="V12" s="3">
        <v>119</v>
      </c>
      <c r="W12" s="3">
        <v>102</v>
      </c>
      <c r="X12" s="3">
        <v>941</v>
      </c>
      <c r="Y12" s="3">
        <v>38</v>
      </c>
      <c r="Z12" s="3">
        <v>49.4</v>
      </c>
      <c r="AA12" s="3">
        <v>11.8</v>
      </c>
      <c r="AB12" s="9">
        <v>228.66</v>
      </c>
    </row>
    <row r="13" spans="1:28" x14ac:dyDescent="0.3">
      <c r="A13" s="8">
        <v>22</v>
      </c>
      <c r="B13" s="2" t="s">
        <v>311</v>
      </c>
      <c r="C13" s="3">
        <v>16</v>
      </c>
      <c r="D13" s="3">
        <v>372</v>
      </c>
      <c r="E13" s="3">
        <v>6032</v>
      </c>
      <c r="F13" s="3">
        <v>1088</v>
      </c>
      <c r="G13" s="3">
        <v>5.5</v>
      </c>
      <c r="H13" s="3">
        <v>25</v>
      </c>
      <c r="I13" s="3">
        <v>11</v>
      </c>
      <c r="J13" s="3">
        <v>352</v>
      </c>
      <c r="K13" s="3">
        <v>392</v>
      </c>
      <c r="L13" s="3">
        <v>590</v>
      </c>
      <c r="M13" s="3">
        <v>4014</v>
      </c>
      <c r="N13" s="3">
        <v>20</v>
      </c>
      <c r="O13" s="3">
        <v>14</v>
      </c>
      <c r="P13" s="3">
        <v>6.5</v>
      </c>
      <c r="Q13" s="3">
        <v>206</v>
      </c>
      <c r="R13" s="3">
        <v>473</v>
      </c>
      <c r="S13" s="3">
        <v>2018</v>
      </c>
      <c r="T13" s="3">
        <v>19</v>
      </c>
      <c r="U13" s="3">
        <v>4.3</v>
      </c>
      <c r="V13" s="3">
        <v>123</v>
      </c>
      <c r="W13" s="3">
        <v>71</v>
      </c>
      <c r="X13" s="3">
        <v>655</v>
      </c>
      <c r="Y13" s="3">
        <v>23</v>
      </c>
      <c r="Z13" s="3">
        <v>34.200000000000003</v>
      </c>
      <c r="AA13" s="3">
        <v>12.5</v>
      </c>
      <c r="AB13" s="9">
        <v>57.24</v>
      </c>
    </row>
    <row r="14" spans="1:28" x14ac:dyDescent="0.3">
      <c r="A14" s="8">
        <v>20</v>
      </c>
      <c r="B14" s="2" t="s">
        <v>309</v>
      </c>
      <c r="C14" s="3">
        <v>16</v>
      </c>
      <c r="D14" s="3">
        <v>377</v>
      </c>
      <c r="E14" s="3">
        <v>5603</v>
      </c>
      <c r="F14" s="3">
        <v>991</v>
      </c>
      <c r="G14" s="3">
        <v>5.7</v>
      </c>
      <c r="H14" s="3">
        <v>21</v>
      </c>
      <c r="I14" s="3">
        <v>8</v>
      </c>
      <c r="J14" s="3">
        <v>350</v>
      </c>
      <c r="K14" s="3">
        <v>374</v>
      </c>
      <c r="L14" s="3">
        <v>582</v>
      </c>
      <c r="M14" s="3">
        <v>4104</v>
      </c>
      <c r="N14" s="3">
        <v>27</v>
      </c>
      <c r="O14" s="3">
        <v>13</v>
      </c>
      <c r="P14" s="3">
        <v>6.6</v>
      </c>
      <c r="Q14" s="3">
        <v>220</v>
      </c>
      <c r="R14" s="3">
        <v>367</v>
      </c>
      <c r="S14" s="3">
        <v>1499</v>
      </c>
      <c r="T14" s="3">
        <v>17</v>
      </c>
      <c r="U14" s="3">
        <v>4.0999999999999996</v>
      </c>
      <c r="V14" s="3">
        <v>93</v>
      </c>
      <c r="W14" s="3">
        <v>95</v>
      </c>
      <c r="X14" s="3">
        <v>860</v>
      </c>
      <c r="Y14" s="3">
        <v>37</v>
      </c>
      <c r="Z14" s="3">
        <v>38.5</v>
      </c>
      <c r="AA14" s="3">
        <v>11.2</v>
      </c>
      <c r="AB14" s="9">
        <v>94.78</v>
      </c>
    </row>
    <row r="15" spans="1:28" x14ac:dyDescent="0.3">
      <c r="A15" s="8">
        <v>29</v>
      </c>
      <c r="B15" s="2" t="s">
        <v>318</v>
      </c>
      <c r="C15" s="3">
        <v>16</v>
      </c>
      <c r="D15" s="3">
        <v>311</v>
      </c>
      <c r="E15" s="3">
        <v>5116</v>
      </c>
      <c r="F15" s="3">
        <v>1040</v>
      </c>
      <c r="G15" s="3">
        <v>4.9000000000000004</v>
      </c>
      <c r="H15" s="3">
        <v>24</v>
      </c>
      <c r="I15" s="3">
        <v>13</v>
      </c>
      <c r="J15" s="3">
        <v>318</v>
      </c>
      <c r="K15" s="3">
        <v>372</v>
      </c>
      <c r="L15" s="3">
        <v>581</v>
      </c>
      <c r="M15" s="3">
        <v>3448</v>
      </c>
      <c r="N15" s="3">
        <v>19</v>
      </c>
      <c r="O15" s="3">
        <v>11</v>
      </c>
      <c r="P15" s="3">
        <v>5.5</v>
      </c>
      <c r="Q15" s="3">
        <v>201</v>
      </c>
      <c r="R15" s="3">
        <v>411</v>
      </c>
      <c r="S15" s="3">
        <v>1668</v>
      </c>
      <c r="T15" s="3">
        <v>13</v>
      </c>
      <c r="U15" s="3">
        <v>4.0999999999999996</v>
      </c>
      <c r="V15" s="3">
        <v>92</v>
      </c>
      <c r="W15" s="3">
        <v>83</v>
      </c>
      <c r="X15" s="3">
        <v>675</v>
      </c>
      <c r="Y15" s="3">
        <v>25</v>
      </c>
      <c r="Z15" s="3">
        <v>33</v>
      </c>
      <c r="AA15" s="3">
        <v>12.8</v>
      </c>
      <c r="AB15" s="9">
        <v>-5.13</v>
      </c>
    </row>
    <row r="16" spans="1:28" x14ac:dyDescent="0.3">
      <c r="A16" s="8">
        <v>13</v>
      </c>
      <c r="B16" s="2" t="s">
        <v>302</v>
      </c>
      <c r="C16" s="3">
        <v>16</v>
      </c>
      <c r="D16" s="3">
        <v>410</v>
      </c>
      <c r="E16" s="3">
        <v>6153</v>
      </c>
      <c r="F16" s="3">
        <v>1083</v>
      </c>
      <c r="G16" s="3">
        <v>5.7</v>
      </c>
      <c r="H16" s="3">
        <v>21</v>
      </c>
      <c r="I16" s="3">
        <v>8</v>
      </c>
      <c r="J16" s="3">
        <v>381</v>
      </c>
      <c r="K16" s="3">
        <v>387</v>
      </c>
      <c r="L16" s="3">
        <v>575</v>
      </c>
      <c r="M16" s="3">
        <v>3916</v>
      </c>
      <c r="N16" s="3">
        <v>27</v>
      </c>
      <c r="O16" s="3">
        <v>13</v>
      </c>
      <c r="P16" s="3">
        <v>6.5</v>
      </c>
      <c r="Q16" s="3">
        <v>211</v>
      </c>
      <c r="R16" s="3">
        <v>479</v>
      </c>
      <c r="S16" s="3">
        <v>2237</v>
      </c>
      <c r="T16" s="3">
        <v>22</v>
      </c>
      <c r="U16" s="3">
        <v>4.7</v>
      </c>
      <c r="V16" s="3">
        <v>136</v>
      </c>
      <c r="W16" s="3">
        <v>113</v>
      </c>
      <c r="X16" s="3">
        <v>868</v>
      </c>
      <c r="Y16" s="3">
        <v>34</v>
      </c>
      <c r="Z16" s="3">
        <v>40.200000000000003</v>
      </c>
      <c r="AA16" s="3">
        <v>11.7</v>
      </c>
      <c r="AB16" s="9">
        <v>103.62</v>
      </c>
    </row>
    <row r="17" spans="1:28" x14ac:dyDescent="0.3">
      <c r="A17" s="8">
        <v>21</v>
      </c>
      <c r="B17" s="2" t="s">
        <v>310</v>
      </c>
      <c r="C17" s="3">
        <v>16</v>
      </c>
      <c r="D17" s="3">
        <v>376</v>
      </c>
      <c r="E17" s="3">
        <v>5922</v>
      </c>
      <c r="F17" s="3">
        <v>1046</v>
      </c>
      <c r="G17" s="3">
        <v>5.7</v>
      </c>
      <c r="H17" s="3">
        <v>31</v>
      </c>
      <c r="I17" s="3">
        <v>14</v>
      </c>
      <c r="J17" s="3">
        <v>350</v>
      </c>
      <c r="K17" s="3">
        <v>371</v>
      </c>
      <c r="L17" s="3">
        <v>570</v>
      </c>
      <c r="M17" s="3">
        <v>4033</v>
      </c>
      <c r="N17" s="3">
        <v>25</v>
      </c>
      <c r="O17" s="3">
        <v>17</v>
      </c>
      <c r="P17" s="3">
        <v>6.6</v>
      </c>
      <c r="Q17" s="3">
        <v>217</v>
      </c>
      <c r="R17" s="3">
        <v>437</v>
      </c>
      <c r="S17" s="3">
        <v>1889</v>
      </c>
      <c r="T17" s="3">
        <v>19</v>
      </c>
      <c r="U17" s="3">
        <v>4.3</v>
      </c>
      <c r="V17" s="3">
        <v>101</v>
      </c>
      <c r="W17" s="3">
        <v>85</v>
      </c>
      <c r="X17" s="3">
        <v>731</v>
      </c>
      <c r="Y17" s="3">
        <v>32</v>
      </c>
      <c r="Z17" s="3">
        <v>36.299999999999997</v>
      </c>
      <c r="AA17" s="3">
        <v>14.8</v>
      </c>
      <c r="AB17" s="9">
        <v>55.7</v>
      </c>
    </row>
    <row r="18" spans="1:28" x14ac:dyDescent="0.3">
      <c r="A18" s="8">
        <v>8</v>
      </c>
      <c r="B18" s="2" t="s">
        <v>297</v>
      </c>
      <c r="C18" s="3">
        <v>16</v>
      </c>
      <c r="D18" s="3">
        <v>459</v>
      </c>
      <c r="E18" s="3">
        <v>5912</v>
      </c>
      <c r="F18" s="3">
        <v>1022</v>
      </c>
      <c r="G18" s="3">
        <v>5.8</v>
      </c>
      <c r="H18" s="3">
        <v>18</v>
      </c>
      <c r="I18" s="3">
        <v>5</v>
      </c>
      <c r="J18" s="3">
        <v>356</v>
      </c>
      <c r="K18" s="3">
        <v>388</v>
      </c>
      <c r="L18" s="3">
        <v>563</v>
      </c>
      <c r="M18" s="3">
        <v>3941</v>
      </c>
      <c r="N18" s="3">
        <v>40</v>
      </c>
      <c r="O18" s="3">
        <v>13</v>
      </c>
      <c r="P18" s="3">
        <v>6.5</v>
      </c>
      <c r="Q18" s="3">
        <v>216</v>
      </c>
      <c r="R18" s="3">
        <v>411</v>
      </c>
      <c r="S18" s="3">
        <v>1971</v>
      </c>
      <c r="T18" s="3">
        <v>15</v>
      </c>
      <c r="U18" s="3">
        <v>4.8</v>
      </c>
      <c r="V18" s="3">
        <v>111</v>
      </c>
      <c r="W18" s="3">
        <v>84</v>
      </c>
      <c r="X18" s="3">
        <v>662</v>
      </c>
      <c r="Y18" s="3">
        <v>29</v>
      </c>
      <c r="Z18" s="3">
        <v>44.4</v>
      </c>
      <c r="AA18" s="3">
        <v>10.1</v>
      </c>
      <c r="AB18" s="9">
        <v>129.24</v>
      </c>
    </row>
    <row r="19" spans="1:28" x14ac:dyDescent="0.3">
      <c r="A19" s="8">
        <v>15</v>
      </c>
      <c r="B19" s="2" t="s">
        <v>304</v>
      </c>
      <c r="C19" s="3">
        <v>16</v>
      </c>
      <c r="D19" s="3">
        <v>404</v>
      </c>
      <c r="E19" s="3">
        <v>5424</v>
      </c>
      <c r="F19" s="3">
        <v>1021</v>
      </c>
      <c r="G19" s="3">
        <v>5.3</v>
      </c>
      <c r="H19" s="3">
        <v>20</v>
      </c>
      <c r="I19" s="3">
        <v>7</v>
      </c>
      <c r="J19" s="3">
        <v>345</v>
      </c>
      <c r="K19" s="3">
        <v>370</v>
      </c>
      <c r="L19" s="3">
        <v>559</v>
      </c>
      <c r="M19" s="3">
        <v>3736</v>
      </c>
      <c r="N19" s="3">
        <v>24</v>
      </c>
      <c r="O19" s="3">
        <v>13</v>
      </c>
      <c r="P19" s="3">
        <v>6.3</v>
      </c>
      <c r="Q19" s="3">
        <v>207</v>
      </c>
      <c r="R19" s="3">
        <v>428</v>
      </c>
      <c r="S19" s="3">
        <v>1688</v>
      </c>
      <c r="T19" s="3">
        <v>15</v>
      </c>
      <c r="U19" s="3">
        <v>3.9</v>
      </c>
      <c r="V19" s="3">
        <v>100</v>
      </c>
      <c r="W19" s="3">
        <v>74</v>
      </c>
      <c r="X19" s="3">
        <v>635</v>
      </c>
      <c r="Y19" s="3">
        <v>38</v>
      </c>
      <c r="Z19" s="3">
        <v>41.4</v>
      </c>
      <c r="AA19" s="3">
        <v>11</v>
      </c>
      <c r="AB19" s="9">
        <v>61.96</v>
      </c>
    </row>
    <row r="20" spans="1:28" x14ac:dyDescent="0.3">
      <c r="A20" s="8">
        <v>28</v>
      </c>
      <c r="B20" s="2" t="s">
        <v>317</v>
      </c>
      <c r="C20" s="3">
        <v>16</v>
      </c>
      <c r="D20" s="3">
        <v>323</v>
      </c>
      <c r="E20" s="3">
        <v>5369</v>
      </c>
      <c r="F20" s="3">
        <v>1030</v>
      </c>
      <c r="G20" s="3">
        <v>5.2</v>
      </c>
      <c r="H20" s="3">
        <v>32</v>
      </c>
      <c r="I20" s="3">
        <v>9</v>
      </c>
      <c r="J20" s="3">
        <v>308</v>
      </c>
      <c r="K20" s="3">
        <v>317</v>
      </c>
      <c r="L20" s="3">
        <v>556</v>
      </c>
      <c r="M20" s="3">
        <v>3451</v>
      </c>
      <c r="N20" s="3">
        <v>21</v>
      </c>
      <c r="O20" s="3">
        <v>23</v>
      </c>
      <c r="P20" s="3">
        <v>5.9</v>
      </c>
      <c r="Q20" s="3">
        <v>176</v>
      </c>
      <c r="R20" s="3">
        <v>442</v>
      </c>
      <c r="S20" s="3">
        <v>1918</v>
      </c>
      <c r="T20" s="3">
        <v>13</v>
      </c>
      <c r="U20" s="3">
        <v>4.3</v>
      </c>
      <c r="V20" s="3">
        <v>94</v>
      </c>
      <c r="W20" s="3">
        <v>81</v>
      </c>
      <c r="X20" s="3">
        <v>670</v>
      </c>
      <c r="Y20" s="3">
        <v>38</v>
      </c>
      <c r="Z20" s="3">
        <v>33</v>
      </c>
      <c r="AA20" s="3">
        <v>17</v>
      </c>
      <c r="AB20" s="9">
        <v>-21.82</v>
      </c>
    </row>
    <row r="21" spans="1:28" x14ac:dyDescent="0.3">
      <c r="A21" s="8">
        <v>9</v>
      </c>
      <c r="B21" s="2" t="s">
        <v>298</v>
      </c>
      <c r="C21" s="3">
        <v>16</v>
      </c>
      <c r="D21" s="3">
        <v>451</v>
      </c>
      <c r="E21" s="3">
        <v>6049</v>
      </c>
      <c r="F21" s="3">
        <v>1032</v>
      </c>
      <c r="G21" s="3">
        <v>5.9</v>
      </c>
      <c r="H21" s="3">
        <v>15</v>
      </c>
      <c r="I21" s="3">
        <v>4</v>
      </c>
      <c r="J21" s="3">
        <v>364</v>
      </c>
      <c r="K21" s="3">
        <v>371</v>
      </c>
      <c r="L21" s="3">
        <v>552</v>
      </c>
      <c r="M21" s="3">
        <v>4053</v>
      </c>
      <c r="N21" s="3">
        <v>24</v>
      </c>
      <c r="O21" s="3">
        <v>11</v>
      </c>
      <c r="P21" s="3">
        <v>7.1</v>
      </c>
      <c r="Q21" s="3">
        <v>201</v>
      </c>
      <c r="R21" s="3">
        <v>459</v>
      </c>
      <c r="S21" s="3">
        <v>1996</v>
      </c>
      <c r="T21" s="3">
        <v>20</v>
      </c>
      <c r="U21" s="3">
        <v>4.3</v>
      </c>
      <c r="V21" s="3">
        <v>129</v>
      </c>
      <c r="W21" s="3">
        <v>94</v>
      </c>
      <c r="X21" s="3">
        <v>899</v>
      </c>
      <c r="Y21" s="3">
        <v>34</v>
      </c>
      <c r="Z21" s="3">
        <v>44.4</v>
      </c>
      <c r="AA21" s="3">
        <v>8.8000000000000007</v>
      </c>
      <c r="AB21" s="9">
        <v>168.41</v>
      </c>
    </row>
    <row r="22" spans="1:28" x14ac:dyDescent="0.3">
      <c r="A22" s="8">
        <v>10</v>
      </c>
      <c r="B22" s="2" t="s">
        <v>299</v>
      </c>
      <c r="C22" s="3">
        <v>16</v>
      </c>
      <c r="D22" s="3">
        <v>434</v>
      </c>
      <c r="E22" s="3">
        <v>6133</v>
      </c>
      <c r="F22" s="3">
        <v>1036</v>
      </c>
      <c r="G22" s="3">
        <v>5.9</v>
      </c>
      <c r="H22" s="3">
        <v>26</v>
      </c>
      <c r="I22" s="3">
        <v>16</v>
      </c>
      <c r="J22" s="3">
        <v>359</v>
      </c>
      <c r="K22" s="3">
        <v>369</v>
      </c>
      <c r="L22" s="3">
        <v>551</v>
      </c>
      <c r="M22" s="3">
        <v>4217</v>
      </c>
      <c r="N22" s="3">
        <v>28</v>
      </c>
      <c r="O22" s="3">
        <v>10</v>
      </c>
      <c r="P22" s="3">
        <v>7.3</v>
      </c>
      <c r="Q22" s="3">
        <v>206</v>
      </c>
      <c r="R22" s="3">
        <v>457</v>
      </c>
      <c r="S22" s="3">
        <v>1916</v>
      </c>
      <c r="T22" s="3">
        <v>20</v>
      </c>
      <c r="U22" s="3">
        <v>4.2</v>
      </c>
      <c r="V22" s="3">
        <v>121</v>
      </c>
      <c r="W22" s="3">
        <v>98</v>
      </c>
      <c r="X22" s="3">
        <v>856</v>
      </c>
      <c r="Y22" s="3">
        <v>32</v>
      </c>
      <c r="Z22" s="3">
        <v>47.9</v>
      </c>
      <c r="AA22" s="3">
        <v>14.8</v>
      </c>
      <c r="AB22" s="9">
        <v>147.62</v>
      </c>
    </row>
    <row r="23" spans="1:28" x14ac:dyDescent="0.3">
      <c r="A23" s="8">
        <v>24</v>
      </c>
      <c r="B23" s="2" t="s">
        <v>313</v>
      </c>
      <c r="C23" s="3">
        <v>16</v>
      </c>
      <c r="D23" s="3">
        <v>350</v>
      </c>
      <c r="E23" s="3">
        <v>5592</v>
      </c>
      <c r="F23" s="3">
        <v>993</v>
      </c>
      <c r="G23" s="3">
        <v>5.6</v>
      </c>
      <c r="H23" s="3">
        <v>21</v>
      </c>
      <c r="I23" s="3">
        <v>5</v>
      </c>
      <c r="J23" s="3">
        <v>335</v>
      </c>
      <c r="K23" s="3">
        <v>373</v>
      </c>
      <c r="L23" s="3">
        <v>550</v>
      </c>
      <c r="M23" s="3">
        <v>3888</v>
      </c>
      <c r="N23" s="3">
        <v>16</v>
      </c>
      <c r="O23" s="3">
        <v>16</v>
      </c>
      <c r="P23" s="3">
        <v>6.6</v>
      </c>
      <c r="Q23" s="3">
        <v>192</v>
      </c>
      <c r="R23" s="3">
        <v>407</v>
      </c>
      <c r="S23" s="3">
        <v>1704</v>
      </c>
      <c r="T23" s="3">
        <v>19</v>
      </c>
      <c r="U23" s="3">
        <v>4.2</v>
      </c>
      <c r="V23" s="3">
        <v>110</v>
      </c>
      <c r="W23" s="3">
        <v>95</v>
      </c>
      <c r="X23" s="3">
        <v>752</v>
      </c>
      <c r="Y23" s="3">
        <v>33</v>
      </c>
      <c r="Z23" s="3">
        <v>40.299999999999997</v>
      </c>
      <c r="AA23" s="3">
        <v>13.2</v>
      </c>
      <c r="AB23" s="9">
        <v>81.2</v>
      </c>
    </row>
    <row r="24" spans="1:28" x14ac:dyDescent="0.3">
      <c r="A24" s="8">
        <v>18</v>
      </c>
      <c r="B24" s="2" t="s">
        <v>307</v>
      </c>
      <c r="C24" s="3">
        <v>16</v>
      </c>
      <c r="D24" s="3">
        <v>384</v>
      </c>
      <c r="E24" s="3">
        <v>6004</v>
      </c>
      <c r="F24" s="3">
        <v>940</v>
      </c>
      <c r="G24" s="3">
        <v>6.4</v>
      </c>
      <c r="H24" s="3">
        <v>18</v>
      </c>
      <c r="I24" s="3">
        <v>11</v>
      </c>
      <c r="J24" s="3">
        <v>326</v>
      </c>
      <c r="K24" s="3">
        <v>383</v>
      </c>
      <c r="L24" s="3">
        <v>546</v>
      </c>
      <c r="M24" s="3">
        <v>4538</v>
      </c>
      <c r="N24" s="3">
        <v>33</v>
      </c>
      <c r="O24" s="3">
        <v>7</v>
      </c>
      <c r="P24" s="3">
        <v>7.6</v>
      </c>
      <c r="Q24" s="3">
        <v>222</v>
      </c>
      <c r="R24" s="3">
        <v>344</v>
      </c>
      <c r="S24" s="3">
        <v>1466</v>
      </c>
      <c r="T24" s="3">
        <v>10</v>
      </c>
      <c r="U24" s="3">
        <v>4.3</v>
      </c>
      <c r="V24" s="3">
        <v>83</v>
      </c>
      <c r="W24" s="3">
        <v>80</v>
      </c>
      <c r="X24" s="3">
        <v>619</v>
      </c>
      <c r="Y24" s="3">
        <v>21</v>
      </c>
      <c r="Z24" s="3">
        <v>42.9</v>
      </c>
      <c r="AA24" s="3">
        <v>9.8000000000000007</v>
      </c>
      <c r="AB24" s="9">
        <v>140.22</v>
      </c>
    </row>
    <row r="25" spans="1:28" x14ac:dyDescent="0.3">
      <c r="A25" s="8">
        <v>1</v>
      </c>
      <c r="B25" s="2" t="s">
        <v>290</v>
      </c>
      <c r="C25" s="3">
        <v>16</v>
      </c>
      <c r="D25" s="3">
        <v>509</v>
      </c>
      <c r="E25" s="3">
        <v>6224</v>
      </c>
      <c r="F25" s="3">
        <v>990</v>
      </c>
      <c r="G25" s="3">
        <v>6.3</v>
      </c>
      <c r="H25" s="3">
        <v>11</v>
      </c>
      <c r="I25" s="3">
        <v>6</v>
      </c>
      <c r="J25" s="3">
        <v>358</v>
      </c>
      <c r="K25" s="3">
        <v>372</v>
      </c>
      <c r="L25" s="3">
        <v>526</v>
      </c>
      <c r="M25" s="3">
        <v>4106</v>
      </c>
      <c r="N25" s="3">
        <v>48</v>
      </c>
      <c r="O25" s="3">
        <v>5</v>
      </c>
      <c r="P25" s="3">
        <v>7.5</v>
      </c>
      <c r="Q25" s="3">
        <v>216</v>
      </c>
      <c r="R25" s="3">
        <v>443</v>
      </c>
      <c r="S25" s="3">
        <v>2118</v>
      </c>
      <c r="T25" s="3">
        <v>16</v>
      </c>
      <c r="U25" s="3">
        <v>4.8</v>
      </c>
      <c r="V25" s="3">
        <v>114</v>
      </c>
      <c r="W25" s="3">
        <v>84</v>
      </c>
      <c r="X25" s="3">
        <v>684</v>
      </c>
      <c r="Y25" s="3">
        <v>28</v>
      </c>
      <c r="Z25" s="3">
        <v>49.7</v>
      </c>
      <c r="AA25" s="3">
        <v>5.6</v>
      </c>
      <c r="AB25" s="9">
        <v>290.75</v>
      </c>
    </row>
    <row r="26" spans="1:28" x14ac:dyDescent="0.3">
      <c r="A26" s="8">
        <v>5</v>
      </c>
      <c r="B26" s="2" t="s">
        <v>294</v>
      </c>
      <c r="C26" s="3">
        <v>16</v>
      </c>
      <c r="D26" s="3">
        <v>482</v>
      </c>
      <c r="E26" s="3">
        <v>6023</v>
      </c>
      <c r="F26" s="3">
        <v>1045</v>
      </c>
      <c r="G26" s="3">
        <v>5.8</v>
      </c>
      <c r="H26" s="3">
        <v>17</v>
      </c>
      <c r="I26" s="3">
        <v>9</v>
      </c>
      <c r="J26" s="3">
        <v>367</v>
      </c>
      <c r="K26" s="3">
        <v>370</v>
      </c>
      <c r="L26" s="3">
        <v>522</v>
      </c>
      <c r="M26" s="3">
        <v>3758</v>
      </c>
      <c r="N26" s="3">
        <v>28</v>
      </c>
      <c r="O26" s="3">
        <v>8</v>
      </c>
      <c r="P26" s="3">
        <v>6.8</v>
      </c>
      <c r="Q26" s="3">
        <v>199</v>
      </c>
      <c r="R26" s="3">
        <v>494</v>
      </c>
      <c r="S26" s="3">
        <v>2265</v>
      </c>
      <c r="T26" s="3">
        <v>30</v>
      </c>
      <c r="U26" s="3">
        <v>4.5999999999999996</v>
      </c>
      <c r="V26" s="3">
        <v>147</v>
      </c>
      <c r="W26" s="3">
        <v>98</v>
      </c>
      <c r="X26" s="3">
        <v>1005</v>
      </c>
      <c r="Y26" s="3">
        <v>21</v>
      </c>
      <c r="Z26" s="3">
        <v>45.5</v>
      </c>
      <c r="AA26" s="3">
        <v>9</v>
      </c>
      <c r="AB26" s="9">
        <v>176.94</v>
      </c>
    </row>
    <row r="27" spans="1:28" x14ac:dyDescent="0.3">
      <c r="A27" s="8">
        <v>31</v>
      </c>
      <c r="B27" s="2" t="s">
        <v>320</v>
      </c>
      <c r="C27" s="3">
        <v>16</v>
      </c>
      <c r="D27" s="3">
        <v>280</v>
      </c>
      <c r="E27" s="3">
        <v>4794</v>
      </c>
      <c r="F27" s="3">
        <v>966</v>
      </c>
      <c r="G27" s="3">
        <v>5</v>
      </c>
      <c r="H27" s="3">
        <v>22</v>
      </c>
      <c r="I27" s="3">
        <v>11</v>
      </c>
      <c r="J27" s="3">
        <v>297</v>
      </c>
      <c r="K27" s="3">
        <v>321</v>
      </c>
      <c r="L27" s="3">
        <v>517</v>
      </c>
      <c r="M27" s="3">
        <v>3026</v>
      </c>
      <c r="N27" s="3">
        <v>12</v>
      </c>
      <c r="O27" s="3">
        <v>11</v>
      </c>
      <c r="P27" s="3">
        <v>5.3</v>
      </c>
      <c r="Q27" s="3">
        <v>178</v>
      </c>
      <c r="R27" s="3">
        <v>399</v>
      </c>
      <c r="S27" s="3">
        <v>1768</v>
      </c>
      <c r="T27" s="3">
        <v>13</v>
      </c>
      <c r="U27" s="3">
        <v>4.4000000000000004</v>
      </c>
      <c r="V27" s="3">
        <v>91</v>
      </c>
      <c r="W27" s="3">
        <v>81</v>
      </c>
      <c r="X27" s="3">
        <v>634</v>
      </c>
      <c r="Y27" s="3">
        <v>28</v>
      </c>
      <c r="Z27" s="3">
        <v>33.5</v>
      </c>
      <c r="AA27" s="3">
        <v>12.6</v>
      </c>
      <c r="AB27" s="9">
        <v>-26.79</v>
      </c>
    </row>
    <row r="28" spans="1:28" s="26" customFormat="1" x14ac:dyDescent="0.3">
      <c r="A28" s="22">
        <v>11</v>
      </c>
      <c r="B28" s="23" t="s">
        <v>300</v>
      </c>
      <c r="C28" s="24">
        <v>16</v>
      </c>
      <c r="D28" s="24">
        <v>430</v>
      </c>
      <c r="E28" s="24">
        <v>6292</v>
      </c>
      <c r="F28" s="24">
        <v>1023</v>
      </c>
      <c r="G28" s="24">
        <v>6.2</v>
      </c>
      <c r="H28" s="24">
        <v>23</v>
      </c>
      <c r="I28" s="24">
        <v>10</v>
      </c>
      <c r="J28" s="24">
        <v>383</v>
      </c>
      <c r="K28" s="24">
        <v>349</v>
      </c>
      <c r="L28" s="24">
        <v>516</v>
      </c>
      <c r="M28" s="24">
        <v>4009</v>
      </c>
      <c r="N28" s="24">
        <v>35</v>
      </c>
      <c r="O28" s="24">
        <v>13</v>
      </c>
      <c r="P28" s="24">
        <v>7.2</v>
      </c>
      <c r="Q28" s="24">
        <v>212</v>
      </c>
      <c r="R28" s="24">
        <v>468</v>
      </c>
      <c r="S28" s="24">
        <v>2283</v>
      </c>
      <c r="T28" s="24">
        <v>20</v>
      </c>
      <c r="U28" s="24">
        <v>4.9000000000000004</v>
      </c>
      <c r="V28" s="24">
        <v>139</v>
      </c>
      <c r="W28" s="24">
        <v>82</v>
      </c>
      <c r="X28" s="24">
        <v>650</v>
      </c>
      <c r="Y28" s="24">
        <v>32</v>
      </c>
      <c r="Z28" s="24">
        <v>39.799999999999997</v>
      </c>
      <c r="AA28" s="24">
        <v>12.5</v>
      </c>
      <c r="AB28" s="25">
        <v>157.69999999999999</v>
      </c>
    </row>
    <row r="29" spans="1:28" x14ac:dyDescent="0.3">
      <c r="A29" s="8">
        <v>14</v>
      </c>
      <c r="B29" s="2" t="s">
        <v>303</v>
      </c>
      <c r="C29" s="3">
        <v>16</v>
      </c>
      <c r="D29" s="3">
        <v>408</v>
      </c>
      <c r="E29" s="3">
        <v>5913</v>
      </c>
      <c r="F29" s="3">
        <v>1022</v>
      </c>
      <c r="G29" s="3">
        <v>5.8</v>
      </c>
      <c r="H29" s="3">
        <v>16</v>
      </c>
      <c r="I29" s="3">
        <v>8</v>
      </c>
      <c r="J29" s="3">
        <v>355</v>
      </c>
      <c r="K29" s="3">
        <v>315</v>
      </c>
      <c r="L29" s="3">
        <v>501</v>
      </c>
      <c r="M29" s="3">
        <v>3539</v>
      </c>
      <c r="N29" s="3">
        <v>27</v>
      </c>
      <c r="O29" s="3">
        <v>8</v>
      </c>
      <c r="P29" s="3">
        <v>6.7</v>
      </c>
      <c r="Q29" s="3">
        <v>195</v>
      </c>
      <c r="R29" s="3">
        <v>495</v>
      </c>
      <c r="S29" s="3">
        <v>2374</v>
      </c>
      <c r="T29" s="3">
        <v>21</v>
      </c>
      <c r="U29" s="3">
        <v>4.8</v>
      </c>
      <c r="V29" s="3">
        <v>133</v>
      </c>
      <c r="W29" s="3">
        <v>100</v>
      </c>
      <c r="X29" s="3">
        <v>870</v>
      </c>
      <c r="Y29" s="3">
        <v>27</v>
      </c>
      <c r="Z29" s="3">
        <v>40.6</v>
      </c>
      <c r="AA29" s="3">
        <v>9.6999999999999993</v>
      </c>
      <c r="AB29" s="9">
        <v>159.47999999999999</v>
      </c>
    </row>
    <row r="30" spans="1:28" x14ac:dyDescent="0.3">
      <c r="A30" s="8">
        <v>32</v>
      </c>
      <c r="B30" s="2" t="s">
        <v>321</v>
      </c>
      <c r="C30" s="3">
        <v>16</v>
      </c>
      <c r="D30" s="3">
        <v>243</v>
      </c>
      <c r="E30" s="3">
        <v>4479</v>
      </c>
      <c r="F30" s="3">
        <v>948</v>
      </c>
      <c r="G30" s="3">
        <v>4.7</v>
      </c>
      <c r="H30" s="3">
        <v>19</v>
      </c>
      <c r="I30" s="3">
        <v>5</v>
      </c>
      <c r="J30" s="3">
        <v>269</v>
      </c>
      <c r="K30" s="3">
        <v>292</v>
      </c>
      <c r="L30" s="3">
        <v>499</v>
      </c>
      <c r="M30" s="3">
        <v>2796</v>
      </c>
      <c r="N30" s="3">
        <v>16</v>
      </c>
      <c r="O30" s="3">
        <v>14</v>
      </c>
      <c r="P30" s="3">
        <v>5.2</v>
      </c>
      <c r="Q30" s="3">
        <v>146</v>
      </c>
      <c r="R30" s="3">
        <v>406</v>
      </c>
      <c r="S30" s="3">
        <v>1683</v>
      </c>
      <c r="T30" s="3">
        <v>9</v>
      </c>
      <c r="U30" s="3">
        <v>4.0999999999999996</v>
      </c>
      <c r="V30" s="3">
        <v>94</v>
      </c>
      <c r="W30" s="3">
        <v>101</v>
      </c>
      <c r="X30" s="3">
        <v>952</v>
      </c>
      <c r="Y30" s="3">
        <v>29</v>
      </c>
      <c r="Z30" s="3">
        <v>26.3</v>
      </c>
      <c r="AA30" s="3">
        <v>10.9</v>
      </c>
      <c r="AB30" s="9">
        <v>-59.07</v>
      </c>
    </row>
    <row r="31" spans="1:28" s="26" customFormat="1" x14ac:dyDescent="0.3">
      <c r="A31" s="22">
        <v>4</v>
      </c>
      <c r="B31" s="23" t="s">
        <v>293</v>
      </c>
      <c r="C31" s="24">
        <v>16</v>
      </c>
      <c r="D31" s="24">
        <v>491</v>
      </c>
      <c r="E31" s="24">
        <v>6343</v>
      </c>
      <c r="F31" s="24">
        <v>1031</v>
      </c>
      <c r="G31" s="24">
        <v>6.2</v>
      </c>
      <c r="H31" s="24">
        <v>12</v>
      </c>
      <c r="I31" s="24">
        <v>5</v>
      </c>
      <c r="J31" s="24">
        <v>381</v>
      </c>
      <c r="K31" s="24">
        <v>316</v>
      </c>
      <c r="L31" s="24">
        <v>485</v>
      </c>
      <c r="M31" s="24">
        <v>3653</v>
      </c>
      <c r="N31" s="24">
        <v>33</v>
      </c>
      <c r="O31" s="24">
        <v>7</v>
      </c>
      <c r="P31" s="24">
        <v>7.2</v>
      </c>
      <c r="Q31" s="24">
        <v>203</v>
      </c>
      <c r="R31" s="24">
        <v>521</v>
      </c>
      <c r="S31" s="24">
        <v>2690</v>
      </c>
      <c r="T31" s="24">
        <v>26</v>
      </c>
      <c r="U31" s="24">
        <v>5.2</v>
      </c>
      <c r="V31" s="24">
        <v>142</v>
      </c>
      <c r="W31" s="24">
        <v>86</v>
      </c>
      <c r="X31" s="24">
        <v>783</v>
      </c>
      <c r="Y31" s="24">
        <v>36</v>
      </c>
      <c r="Z31" s="24">
        <v>47.9</v>
      </c>
      <c r="AA31" s="24">
        <v>7.2</v>
      </c>
      <c r="AB31" s="25">
        <v>245.01</v>
      </c>
    </row>
    <row r="32" spans="1:28" x14ac:dyDescent="0.3">
      <c r="A32" s="8">
        <v>27</v>
      </c>
      <c r="B32" s="2" t="s">
        <v>316</v>
      </c>
      <c r="C32" s="3">
        <v>16</v>
      </c>
      <c r="D32" s="3">
        <v>326</v>
      </c>
      <c r="E32" s="3">
        <v>5236</v>
      </c>
      <c r="F32" s="3">
        <v>979</v>
      </c>
      <c r="G32" s="3">
        <v>5.3</v>
      </c>
      <c r="H32" s="3">
        <v>19</v>
      </c>
      <c r="I32" s="3">
        <v>5</v>
      </c>
      <c r="J32" s="3">
        <v>332</v>
      </c>
      <c r="K32" s="3">
        <v>283</v>
      </c>
      <c r="L32" s="3">
        <v>440</v>
      </c>
      <c r="M32" s="3">
        <v>2890</v>
      </c>
      <c r="N32" s="3">
        <v>12</v>
      </c>
      <c r="O32" s="3">
        <v>14</v>
      </c>
      <c r="P32" s="3">
        <v>6.1</v>
      </c>
      <c r="Q32" s="3">
        <v>157</v>
      </c>
      <c r="R32" s="3">
        <v>502</v>
      </c>
      <c r="S32" s="3">
        <v>2346</v>
      </c>
      <c r="T32" s="3">
        <v>20</v>
      </c>
      <c r="U32" s="3">
        <v>4.7</v>
      </c>
      <c r="V32" s="3">
        <v>143</v>
      </c>
      <c r="W32" s="3">
        <v>62</v>
      </c>
      <c r="X32" s="3">
        <v>534</v>
      </c>
      <c r="Y32" s="3">
        <v>32</v>
      </c>
      <c r="Z32" s="3">
        <v>36.9</v>
      </c>
      <c r="AA32" s="3">
        <v>12.1</v>
      </c>
      <c r="AB32" s="9">
        <v>55.88</v>
      </c>
    </row>
    <row r="33" spans="1:28" x14ac:dyDescent="0.3">
      <c r="A33" s="10">
        <v>7</v>
      </c>
      <c r="B33" s="11" t="s">
        <v>296</v>
      </c>
      <c r="C33" s="12">
        <v>16</v>
      </c>
      <c r="D33" s="12">
        <v>468</v>
      </c>
      <c r="E33" s="12">
        <v>5810</v>
      </c>
      <c r="F33" s="12">
        <v>993</v>
      </c>
      <c r="G33" s="12">
        <v>5.9</v>
      </c>
      <c r="H33" s="12">
        <v>18</v>
      </c>
      <c r="I33" s="12">
        <v>7</v>
      </c>
      <c r="J33" s="12">
        <v>327</v>
      </c>
      <c r="K33" s="12">
        <v>257</v>
      </c>
      <c r="L33" s="12">
        <v>406</v>
      </c>
      <c r="M33" s="12">
        <v>2739</v>
      </c>
      <c r="N33" s="12">
        <v>27</v>
      </c>
      <c r="O33" s="12">
        <v>11</v>
      </c>
      <c r="P33" s="12">
        <v>6.3</v>
      </c>
      <c r="Q33" s="12">
        <v>142</v>
      </c>
      <c r="R33" s="12">
        <v>555</v>
      </c>
      <c r="S33" s="12">
        <v>3071</v>
      </c>
      <c r="T33" s="12">
        <v>24</v>
      </c>
      <c r="U33" s="12">
        <v>5.5</v>
      </c>
      <c r="V33" s="12">
        <v>166</v>
      </c>
      <c r="W33" s="12">
        <v>104</v>
      </c>
      <c r="X33" s="12">
        <v>961</v>
      </c>
      <c r="Y33" s="12">
        <v>19</v>
      </c>
      <c r="Z33" s="12">
        <v>45.3</v>
      </c>
      <c r="AA33" s="12">
        <v>10.6</v>
      </c>
      <c r="AB33" s="13">
        <v>148.30000000000001</v>
      </c>
    </row>
  </sheetData>
  <autoFilter ref="A1:AB33" xr:uid="{00000000-0009-0000-0000-000006000000}">
    <sortState xmlns:xlrd2="http://schemas.microsoft.com/office/spreadsheetml/2017/richdata2" ref="A2:AB33">
      <sortCondition descending="1" ref="L1:L33"/>
    </sortState>
  </autoFilter>
  <hyperlinks>
    <hyperlink ref="B25" r:id="rId1" display="https://www.pro-football-reference.com/teams/gnb/2020.htm" xr:uid="{00000000-0004-0000-0600-000000000000}"/>
    <hyperlink ref="B12" r:id="rId2" display="https://www.pro-football-reference.com/teams/buf/2020.htm" xr:uid="{00000000-0004-0000-0600-000001000000}"/>
    <hyperlink ref="B7" r:id="rId3" display="https://www.pro-football-reference.com/teams/tam/2020.htm" xr:uid="{00000000-0004-0000-0600-000002000000}"/>
    <hyperlink ref="B31" r:id="rId4" display="https://www.pro-football-reference.com/teams/oti/2020.htm" xr:uid="{00000000-0004-0000-0600-000003000000}"/>
    <hyperlink ref="B26" r:id="rId5" display="https://www.pro-football-reference.com/teams/nor/2020.htm" xr:uid="{00000000-0004-0000-0600-000004000000}"/>
    <hyperlink ref="B4" r:id="rId6" display="https://www.pro-football-reference.com/teams/kan/2020.htm" xr:uid="{00000000-0004-0000-0600-000005000000}"/>
    <hyperlink ref="B33" r:id="rId7" display="https://www.pro-football-reference.com/teams/rav/2020.htm" xr:uid="{00000000-0004-0000-0600-000006000000}"/>
    <hyperlink ref="B18" r:id="rId8" display="https://www.pro-football-reference.com/teams/sea/2020.htm" xr:uid="{00000000-0004-0000-0600-000007000000}"/>
    <hyperlink ref="B21" r:id="rId9" display="https://www.pro-football-reference.com/teams/clt/2020.htm" xr:uid="{00000000-0004-0000-0600-000008000000}"/>
    <hyperlink ref="B22" r:id="rId10" display="https://www.pro-football-reference.com/teams/rai/2020.htm" xr:uid="{00000000-0004-0000-0600-000009000000}"/>
    <hyperlink ref="B28" r:id="rId11" display="https://www.pro-football-reference.com/teams/min/2020.htm" xr:uid="{00000000-0004-0000-0600-00000A000000}"/>
    <hyperlink ref="B2" r:id="rId12" display="https://www.pro-football-reference.com/teams/pit/2020.htm" xr:uid="{00000000-0004-0000-0600-00000B000000}"/>
    <hyperlink ref="B16" r:id="rId13" display="https://www.pro-football-reference.com/teams/crd/2020.htm" xr:uid="{00000000-0004-0000-0600-00000C000000}"/>
    <hyperlink ref="B29" r:id="rId14" display="https://www.pro-football-reference.com/teams/cle/2020.htm" xr:uid="{00000000-0004-0000-0600-00000D000000}"/>
    <hyperlink ref="B19" r:id="rId15" display="https://www.pro-football-reference.com/teams/mia/2020.htm" xr:uid="{00000000-0004-0000-0600-00000E000000}"/>
    <hyperlink ref="B5" r:id="rId16" display="https://www.pro-football-reference.com/teams/atl/2020.htm" xr:uid="{00000000-0004-0000-0600-00000F000000}"/>
    <hyperlink ref="B3" r:id="rId17" display="https://www.pro-football-reference.com/teams/dal/2020.htm" xr:uid="{00000000-0004-0000-0600-000010000000}"/>
    <hyperlink ref="B24" r:id="rId18" display="https://www.pro-football-reference.com/teams/htx/2020.htm" xr:uid="{00000000-0004-0000-0600-000011000000}"/>
    <hyperlink ref="B6" r:id="rId19" display="https://www.pro-football-reference.com/teams/sdg/2020.htm" xr:uid="{00000000-0004-0000-0600-000012000000}"/>
    <hyperlink ref="B14" r:id="rId20" display="https://www.pro-football-reference.com/teams/det/2020.htm" xr:uid="{00000000-0004-0000-0600-000013000000}"/>
    <hyperlink ref="B17" r:id="rId21" display="https://www.pro-football-reference.com/teams/sfo/2020.htm" xr:uid="{00000000-0004-0000-0600-000014000000}"/>
    <hyperlink ref="B13" r:id="rId22" display="https://www.pro-football-reference.com/teams/ram/2020.htm" xr:uid="{00000000-0004-0000-0600-000015000000}"/>
    <hyperlink ref="B9" r:id="rId23" display="https://www.pro-football-reference.com/teams/chi/2020.htm" xr:uid="{00000000-0004-0000-0600-000016000000}"/>
    <hyperlink ref="B23" r:id="rId24" display="https://www.pro-football-reference.com/teams/car/2020.htm" xr:uid="{00000000-0004-0000-0600-000017000000}"/>
    <hyperlink ref="B10" r:id="rId25" display="https://www.pro-football-reference.com/teams/was/2020.htm" xr:uid="{00000000-0004-0000-0600-000018000000}"/>
    <hyperlink ref="B11" r:id="rId26" display="https://www.pro-football-reference.com/teams/phi/2020.htm" xr:uid="{00000000-0004-0000-0600-000019000000}"/>
    <hyperlink ref="B32" r:id="rId27" display="https://www.pro-football-reference.com/teams/nwe/2020.htm" xr:uid="{00000000-0004-0000-0600-00001A000000}"/>
    <hyperlink ref="B20" r:id="rId28" display="https://www.pro-football-reference.com/teams/den/2020.htm" xr:uid="{00000000-0004-0000-0600-00001B000000}"/>
    <hyperlink ref="B15" r:id="rId29" display="https://www.pro-football-reference.com/teams/cin/2020.htm" xr:uid="{00000000-0004-0000-0600-00001C000000}"/>
    <hyperlink ref="B8" r:id="rId30" display="https://www.pro-football-reference.com/teams/jax/2020.htm" xr:uid="{00000000-0004-0000-0600-00001D000000}"/>
    <hyperlink ref="B27" r:id="rId31" display="https://www.pro-football-reference.com/teams/nyg/2020.htm" xr:uid="{00000000-0004-0000-0600-00001E000000}"/>
    <hyperlink ref="B30" r:id="rId32" display="https://www.pro-football-reference.com/teams/nyj/2020.htm" xr:uid="{00000000-0004-0000-0600-00001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Auction</vt:lpstr>
      <vt:lpstr>Wolf2021FFProjections</vt:lpstr>
      <vt:lpstr>Team Stats</vt:lpstr>
      <vt:lpstr>QB Rankings Compare</vt:lpstr>
      <vt:lpstr>RB Rankings Compare</vt:lpstr>
      <vt:lpstr>WR Rankings Compare</vt:lpstr>
      <vt:lpstr>TE Rankings Compare</vt:lpstr>
      <vt:lpstr>2021 Data</vt:lpstr>
      <vt:lpstr>2020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Barrett</dc:creator>
  <cp:lastModifiedBy>Jackson Barrett</cp:lastModifiedBy>
  <dcterms:created xsi:type="dcterms:W3CDTF">2021-07-10T21:02:07Z</dcterms:created>
  <dcterms:modified xsi:type="dcterms:W3CDTF">2022-09-01T22:38:10Z</dcterms:modified>
</cp:coreProperties>
</file>